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ms\Dropbox\00 - AFGANGSPROJEKT\00 - Model\00 - Dagslys\00 - Reference case\"/>
    </mc:Choice>
  </mc:AlternateContent>
  <bookViews>
    <workbookView xWindow="0" yWindow="0" windowWidth="21570" windowHeight="10215" activeTab="1"/>
  </bookViews>
  <sheets>
    <sheet name="Diagram1" sheetId="17" r:id="rId1"/>
    <sheet name="A TH" sheetId="1" r:id="rId2"/>
    <sheet name="A TV" sheetId="7" r:id="rId3"/>
    <sheet name="B TH" sheetId="9" r:id="rId4"/>
    <sheet name="B TV" sheetId="10" r:id="rId5"/>
    <sheet name="Køkken TH" sheetId="11" r:id="rId6"/>
    <sheet name="Køkken TV" sheetId="12" r:id="rId7"/>
    <sheet name="00" sheetId="13" r:id="rId8"/>
    <sheet name="01" sheetId="8" r:id="rId9"/>
    <sheet name="02" sheetId="14" r:id="rId10"/>
    <sheet name="03" sheetId="15" r:id="rId11"/>
    <sheet name="04" sheetId="16" r:id="rId12"/>
  </sheets>
  <definedNames>
    <definedName name="_xlnm.Print_Area" localSheetId="1">'A TH'!$A$1:$U$63</definedName>
    <definedName name="_xlnm.Print_Area" localSheetId="2">'A TV'!$A$1:$U$63</definedName>
    <definedName name="_xlnm.Print_Area" localSheetId="3">'B TH'!$A$1:$U$63</definedName>
    <definedName name="_xlnm.Print_Area" localSheetId="4">'B TV'!$A$1:$U$59</definedName>
    <definedName name="_xlnm.Print_Area" localSheetId="5">'Køkken TH'!$A$1:$U$59</definedName>
    <definedName name="_xlnm.Print_Area" localSheetId="6">'Køkken TV'!$A$1:$U$59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0" l="1"/>
  <c r="D25" i="10"/>
  <c r="E25" i="10"/>
  <c r="F25" i="10"/>
  <c r="G25" i="10"/>
  <c r="H25" i="10"/>
  <c r="I25" i="10"/>
  <c r="J25" i="10"/>
  <c r="K25" i="10"/>
  <c r="C33" i="10"/>
  <c r="D33" i="10"/>
  <c r="E33" i="10"/>
  <c r="F33" i="10"/>
  <c r="G33" i="10"/>
  <c r="H33" i="10"/>
  <c r="I33" i="10"/>
  <c r="J33" i="10"/>
  <c r="K33" i="10"/>
  <c r="C41" i="10"/>
  <c r="D41" i="10"/>
  <c r="E41" i="10"/>
  <c r="F41" i="10"/>
  <c r="G41" i="10"/>
  <c r="H41" i="10"/>
  <c r="I41" i="10"/>
  <c r="J41" i="10"/>
  <c r="K41" i="10"/>
  <c r="C49" i="10"/>
  <c r="D49" i="10"/>
  <c r="E49" i="10"/>
  <c r="F49" i="10"/>
  <c r="G49" i="10"/>
  <c r="H49" i="10"/>
  <c r="I49" i="10"/>
  <c r="J49" i="10"/>
  <c r="K49" i="10"/>
  <c r="C57" i="10"/>
  <c r="D57" i="10"/>
  <c r="E57" i="10"/>
  <c r="F57" i="10"/>
  <c r="G57" i="10"/>
  <c r="H57" i="10"/>
  <c r="I57" i="10"/>
  <c r="J57" i="10"/>
  <c r="K57" i="10"/>
  <c r="S35" i="1" l="1"/>
  <c r="S58" i="12"/>
  <c r="S55" i="12"/>
  <c r="J55" i="12"/>
  <c r="I55" i="12"/>
  <c r="H55" i="12"/>
  <c r="G55" i="12"/>
  <c r="F55" i="12"/>
  <c r="E55" i="12"/>
  <c r="D55" i="12"/>
  <c r="C55" i="12"/>
  <c r="S54" i="12"/>
  <c r="S53" i="12"/>
  <c r="S52" i="12"/>
  <c r="S50" i="12"/>
  <c r="S47" i="12"/>
  <c r="J47" i="12"/>
  <c r="I47" i="12"/>
  <c r="H47" i="12"/>
  <c r="G47" i="12"/>
  <c r="F47" i="12"/>
  <c r="E47" i="12"/>
  <c r="D47" i="12"/>
  <c r="C47" i="12"/>
  <c r="S46" i="12"/>
  <c r="S49" i="12" s="1"/>
  <c r="S45" i="12"/>
  <c r="S44" i="12"/>
  <c r="S42" i="12"/>
  <c r="S39" i="12"/>
  <c r="J39" i="12"/>
  <c r="I39" i="12"/>
  <c r="H39" i="12"/>
  <c r="G39" i="12"/>
  <c r="F39" i="12"/>
  <c r="E39" i="12"/>
  <c r="D39" i="12"/>
  <c r="C39" i="12"/>
  <c r="S38" i="12"/>
  <c r="S37" i="12"/>
  <c r="S36" i="12"/>
  <c r="S34" i="12"/>
  <c r="S31" i="12"/>
  <c r="J31" i="12"/>
  <c r="I31" i="12"/>
  <c r="H31" i="12"/>
  <c r="G31" i="12"/>
  <c r="F31" i="12"/>
  <c r="E31" i="12"/>
  <c r="D31" i="12"/>
  <c r="C31" i="12"/>
  <c r="S30" i="12"/>
  <c r="S29" i="12"/>
  <c r="S28" i="12"/>
  <c r="S26" i="12"/>
  <c r="S23" i="12"/>
  <c r="J23" i="12"/>
  <c r="I23" i="12"/>
  <c r="H23" i="12"/>
  <c r="G23" i="12"/>
  <c r="F23" i="12"/>
  <c r="E23" i="12"/>
  <c r="D23" i="12"/>
  <c r="C23" i="12"/>
  <c r="S22" i="12"/>
  <c r="S21" i="12"/>
  <c r="S20" i="12"/>
  <c r="F17" i="12"/>
  <c r="G17" i="12" s="1"/>
  <c r="H17" i="12" s="1"/>
  <c r="I17" i="12" s="1"/>
  <c r="J17" i="12" s="1"/>
  <c r="K17" i="12" s="1"/>
  <c r="G55" i="11"/>
  <c r="F55" i="11"/>
  <c r="E55" i="11"/>
  <c r="D55" i="11"/>
  <c r="C55" i="11"/>
  <c r="H55" i="11"/>
  <c r="I55" i="11"/>
  <c r="J55" i="11"/>
  <c r="D47" i="11"/>
  <c r="E47" i="11"/>
  <c r="F47" i="11"/>
  <c r="G47" i="11"/>
  <c r="H47" i="11"/>
  <c r="I47" i="11"/>
  <c r="J47" i="11"/>
  <c r="C47" i="11"/>
  <c r="C39" i="11"/>
  <c r="D39" i="11"/>
  <c r="E39" i="11"/>
  <c r="F39" i="11"/>
  <c r="G39" i="11"/>
  <c r="H39" i="11"/>
  <c r="I39" i="11"/>
  <c r="J39" i="11"/>
  <c r="D23" i="11"/>
  <c r="E23" i="11"/>
  <c r="F23" i="11"/>
  <c r="G23" i="11"/>
  <c r="H23" i="11"/>
  <c r="I23" i="11"/>
  <c r="J23" i="11"/>
  <c r="C23" i="11"/>
  <c r="F17" i="11"/>
  <c r="G17" i="11" s="1"/>
  <c r="H17" i="11" s="1"/>
  <c r="I17" i="11" s="1"/>
  <c r="J17" i="11" s="1"/>
  <c r="K17" i="11" s="1"/>
  <c r="S58" i="11"/>
  <c r="S55" i="11"/>
  <c r="S54" i="11"/>
  <c r="S53" i="11"/>
  <c r="S52" i="11"/>
  <c r="S50" i="11"/>
  <c r="S47" i="11"/>
  <c r="S46" i="11"/>
  <c r="S45" i="11"/>
  <c r="S44" i="11"/>
  <c r="S42" i="11"/>
  <c r="S39" i="11"/>
  <c r="S38" i="11"/>
  <c r="S37" i="11"/>
  <c r="S36" i="11"/>
  <c r="S26" i="11"/>
  <c r="S23" i="11"/>
  <c r="S22" i="11"/>
  <c r="S21" i="11"/>
  <c r="S20" i="11"/>
  <c r="S34" i="11"/>
  <c r="S31" i="11"/>
  <c r="S30" i="11"/>
  <c r="S29" i="11"/>
  <c r="S28" i="11"/>
  <c r="D31" i="11"/>
  <c r="E31" i="11"/>
  <c r="F31" i="11"/>
  <c r="G31" i="11"/>
  <c r="H31" i="11"/>
  <c r="I31" i="11"/>
  <c r="J31" i="11"/>
  <c r="C31" i="11"/>
  <c r="S58" i="10"/>
  <c r="S55" i="10"/>
  <c r="S54" i="10"/>
  <c r="S53" i="10"/>
  <c r="S52" i="10"/>
  <c r="S50" i="10"/>
  <c r="S47" i="10"/>
  <c r="S46" i="10"/>
  <c r="S45" i="10"/>
  <c r="S44" i="10"/>
  <c r="S42" i="10"/>
  <c r="S39" i="10"/>
  <c r="S38" i="10"/>
  <c r="S37" i="10"/>
  <c r="S36" i="10"/>
  <c r="S34" i="10"/>
  <c r="S31" i="10"/>
  <c r="S30" i="10"/>
  <c r="S29" i="10"/>
  <c r="S28" i="10"/>
  <c r="S26" i="10"/>
  <c r="S23" i="10"/>
  <c r="S22" i="10"/>
  <c r="S21" i="10"/>
  <c r="S20" i="10"/>
  <c r="D17" i="10"/>
  <c r="E17" i="10" s="1"/>
  <c r="F17" i="10" s="1"/>
  <c r="G17" i="10" s="1"/>
  <c r="H17" i="10" s="1"/>
  <c r="I17" i="10" s="1"/>
  <c r="J17" i="10" s="1"/>
  <c r="K17" i="10" s="1"/>
  <c r="S56" i="9"/>
  <c r="S57" i="9"/>
  <c r="S58" i="9"/>
  <c r="S59" i="9"/>
  <c r="S62" i="9"/>
  <c r="C61" i="9"/>
  <c r="D61" i="9"/>
  <c r="E61" i="9"/>
  <c r="F61" i="9"/>
  <c r="G61" i="9"/>
  <c r="H61" i="9"/>
  <c r="I61" i="9"/>
  <c r="J61" i="9"/>
  <c r="K61" i="9"/>
  <c r="C52" i="9"/>
  <c r="D52" i="9"/>
  <c r="E52" i="9"/>
  <c r="F52" i="9"/>
  <c r="G52" i="9"/>
  <c r="H52" i="9"/>
  <c r="I52" i="9"/>
  <c r="J52" i="9"/>
  <c r="K52" i="9"/>
  <c r="C43" i="9"/>
  <c r="D43" i="9"/>
  <c r="E43" i="9"/>
  <c r="F43" i="9"/>
  <c r="G43" i="9"/>
  <c r="H43" i="9"/>
  <c r="I43" i="9"/>
  <c r="J43" i="9"/>
  <c r="K43" i="9"/>
  <c r="D25" i="9"/>
  <c r="E25" i="9"/>
  <c r="F25" i="9"/>
  <c r="G25" i="9"/>
  <c r="H25" i="9"/>
  <c r="I25" i="9"/>
  <c r="J25" i="9"/>
  <c r="K25" i="9"/>
  <c r="C25" i="9"/>
  <c r="D34" i="9"/>
  <c r="E34" i="9"/>
  <c r="F34" i="9"/>
  <c r="G34" i="9"/>
  <c r="H34" i="9"/>
  <c r="I34" i="9"/>
  <c r="J34" i="9"/>
  <c r="K34" i="9"/>
  <c r="C34" i="9"/>
  <c r="S53" i="9"/>
  <c r="S50" i="9"/>
  <c r="S49" i="9"/>
  <c r="S52" i="9" s="1"/>
  <c r="S48" i="9"/>
  <c r="S47" i="9"/>
  <c r="S44" i="9"/>
  <c r="S41" i="9"/>
  <c r="S40" i="9"/>
  <c r="S43" i="9" s="1"/>
  <c r="S39" i="9"/>
  <c r="S38" i="9"/>
  <c r="S35" i="9"/>
  <c r="S32" i="9"/>
  <c r="S31" i="9"/>
  <c r="S30" i="9"/>
  <c r="S29" i="9"/>
  <c r="S20" i="9"/>
  <c r="S21" i="9"/>
  <c r="S22" i="9"/>
  <c r="S23" i="9"/>
  <c r="S26" i="9"/>
  <c r="D17" i="9"/>
  <c r="E17" i="9" s="1"/>
  <c r="F17" i="9" s="1"/>
  <c r="G17" i="9" s="1"/>
  <c r="H17" i="9" s="1"/>
  <c r="I17" i="9" s="1"/>
  <c r="J17" i="9" s="1"/>
  <c r="K17" i="9" s="1"/>
  <c r="K63" i="7"/>
  <c r="J63" i="7"/>
  <c r="I63" i="7"/>
  <c r="H63" i="7"/>
  <c r="G63" i="7"/>
  <c r="F63" i="7"/>
  <c r="E63" i="7"/>
  <c r="D63" i="7"/>
  <c r="C63" i="7"/>
  <c r="S62" i="7"/>
  <c r="S59" i="7"/>
  <c r="S58" i="7"/>
  <c r="S57" i="7"/>
  <c r="S56" i="7"/>
  <c r="K54" i="7"/>
  <c r="J54" i="7"/>
  <c r="I54" i="7"/>
  <c r="H54" i="7"/>
  <c r="G54" i="7"/>
  <c r="F54" i="7"/>
  <c r="E54" i="7"/>
  <c r="D54" i="7"/>
  <c r="C54" i="7"/>
  <c r="S53" i="7"/>
  <c r="S50" i="7"/>
  <c r="S49" i="7"/>
  <c r="S48" i="7"/>
  <c r="S47" i="7"/>
  <c r="K45" i="7"/>
  <c r="J45" i="7"/>
  <c r="I45" i="7"/>
  <c r="H45" i="7"/>
  <c r="G45" i="7"/>
  <c r="F45" i="7"/>
  <c r="E45" i="7"/>
  <c r="D45" i="7"/>
  <c r="C45" i="7"/>
  <c r="S44" i="7"/>
  <c r="S41" i="7"/>
  <c r="S40" i="7"/>
  <c r="S39" i="7"/>
  <c r="S38" i="7"/>
  <c r="K36" i="7"/>
  <c r="J36" i="7"/>
  <c r="I36" i="7"/>
  <c r="H36" i="7"/>
  <c r="G36" i="7"/>
  <c r="F36" i="7"/>
  <c r="E36" i="7"/>
  <c r="D36" i="7"/>
  <c r="C36" i="7"/>
  <c r="S35" i="7"/>
  <c r="S32" i="7"/>
  <c r="S31" i="7"/>
  <c r="S30" i="7"/>
  <c r="S29" i="7"/>
  <c r="K27" i="7"/>
  <c r="J27" i="7"/>
  <c r="I27" i="7"/>
  <c r="H27" i="7"/>
  <c r="G27" i="7"/>
  <c r="F27" i="7"/>
  <c r="E27" i="7"/>
  <c r="D27" i="7"/>
  <c r="C27" i="7"/>
  <c r="S26" i="7"/>
  <c r="S23" i="7"/>
  <c r="S22" i="7"/>
  <c r="S21" i="7"/>
  <c r="S20" i="7"/>
  <c r="D17" i="7"/>
  <c r="E17" i="7" s="1"/>
  <c r="F17" i="7" s="1"/>
  <c r="G17" i="7" s="1"/>
  <c r="H17" i="7" s="1"/>
  <c r="I17" i="7" s="1"/>
  <c r="J17" i="7" s="1"/>
  <c r="K17" i="7" s="1"/>
  <c r="D17" i="1"/>
  <c r="E17" i="1" s="1"/>
  <c r="F17" i="1" s="1"/>
  <c r="G17" i="1" s="1"/>
  <c r="H17" i="1" s="1"/>
  <c r="I17" i="1" s="1"/>
  <c r="J17" i="1" s="1"/>
  <c r="K17" i="1" s="1"/>
  <c r="S49" i="10" l="1"/>
  <c r="S41" i="10"/>
  <c r="S57" i="11"/>
  <c r="S56" i="10"/>
  <c r="S57" i="10"/>
  <c r="S61" i="7"/>
  <c r="S56" i="12"/>
  <c r="S57" i="12"/>
  <c r="S40" i="12"/>
  <c r="S33" i="12"/>
  <c r="S48" i="11"/>
  <c r="S48" i="12"/>
  <c r="S51" i="9"/>
  <c r="S48" i="10"/>
  <c r="S41" i="12"/>
  <c r="S40" i="10"/>
  <c r="S24" i="10"/>
  <c r="S25" i="12"/>
  <c r="S32" i="12"/>
  <c r="S24" i="12"/>
  <c r="S25" i="11"/>
  <c r="S40" i="11"/>
  <c r="S49" i="11"/>
  <c r="S41" i="11"/>
  <c r="S56" i="11"/>
  <c r="S24" i="11"/>
  <c r="S33" i="11"/>
  <c r="S32" i="11"/>
  <c r="S33" i="9"/>
  <c r="S34" i="9"/>
  <c r="S33" i="10"/>
  <c r="S32" i="10"/>
  <c r="S25" i="10"/>
  <c r="S61" i="9"/>
  <c r="S60" i="9"/>
  <c r="S42" i="9"/>
  <c r="S24" i="9"/>
  <c r="S25" i="9"/>
  <c r="S34" i="7"/>
  <c r="S25" i="7"/>
  <c r="S43" i="7"/>
  <c r="S52" i="7"/>
  <c r="S24" i="7"/>
  <c r="S33" i="7"/>
  <c r="S42" i="7"/>
  <c r="S51" i="7"/>
  <c r="S60" i="7"/>
  <c r="S62" i="1" l="1"/>
  <c r="S59" i="1"/>
  <c r="S58" i="1"/>
  <c r="S57" i="1"/>
  <c r="S56" i="1"/>
  <c r="S53" i="1"/>
  <c r="S50" i="1"/>
  <c r="S49" i="1"/>
  <c r="S48" i="1"/>
  <c r="S47" i="1"/>
  <c r="S44" i="1"/>
  <c r="S41" i="1"/>
  <c r="S40" i="1"/>
  <c r="S39" i="1"/>
  <c r="S38" i="1"/>
  <c r="S32" i="1"/>
  <c r="S31" i="1"/>
  <c r="S30" i="1"/>
  <c r="S29" i="1"/>
  <c r="S26" i="1"/>
  <c r="S23" i="1"/>
  <c r="S22" i="1"/>
  <c r="S21" i="1"/>
  <c r="S20" i="1"/>
  <c r="K63" i="1"/>
  <c r="J63" i="1"/>
  <c r="I63" i="1"/>
  <c r="H63" i="1"/>
  <c r="G63" i="1"/>
  <c r="F63" i="1"/>
  <c r="E63" i="1"/>
  <c r="D63" i="1"/>
  <c r="C63" i="1"/>
  <c r="K54" i="1"/>
  <c r="J54" i="1"/>
  <c r="I54" i="1"/>
  <c r="H54" i="1"/>
  <c r="G54" i="1"/>
  <c r="F54" i="1"/>
  <c r="E54" i="1"/>
  <c r="D54" i="1"/>
  <c r="C54" i="1"/>
  <c r="K45" i="1"/>
  <c r="J45" i="1"/>
  <c r="I45" i="1"/>
  <c r="H45" i="1"/>
  <c r="G45" i="1"/>
  <c r="F45" i="1"/>
  <c r="E45" i="1"/>
  <c r="D45" i="1"/>
  <c r="C45" i="1"/>
  <c r="K36" i="1"/>
  <c r="J36" i="1"/>
  <c r="I36" i="1"/>
  <c r="H36" i="1"/>
  <c r="G36" i="1"/>
  <c r="F36" i="1"/>
  <c r="E36" i="1"/>
  <c r="D36" i="1"/>
  <c r="C36" i="1"/>
  <c r="D27" i="1"/>
  <c r="E27" i="1"/>
  <c r="F27" i="1"/>
  <c r="G27" i="1"/>
  <c r="H27" i="1"/>
  <c r="I27" i="1"/>
  <c r="J27" i="1"/>
  <c r="K27" i="1"/>
  <c r="C27" i="1"/>
  <c r="S25" i="1" l="1"/>
  <c r="S33" i="1"/>
  <c r="S24" i="1"/>
  <c r="S51" i="1"/>
  <c r="S42" i="1"/>
  <c r="S34" i="1"/>
  <c r="S61" i="1"/>
  <c r="S60" i="1"/>
  <c r="S52" i="1"/>
  <c r="S43" i="1"/>
</calcChain>
</file>

<file path=xl/sharedStrings.xml><?xml version="1.0" encoding="utf-8"?>
<sst xmlns="http://schemas.openxmlformats.org/spreadsheetml/2006/main" count="539" uniqueCount="29">
  <si>
    <t>Stuen</t>
  </si>
  <si>
    <t>Første</t>
  </si>
  <si>
    <t>Anden</t>
  </si>
  <si>
    <t>Tredje</t>
  </si>
  <si>
    <t>Fjerde</t>
  </si>
  <si>
    <t>%</t>
  </si>
  <si>
    <t>DFgns</t>
  </si>
  <si>
    <t>Jævnhed</t>
  </si>
  <si>
    <t>DFmax</t>
  </si>
  <si>
    <t>DFmedian</t>
  </si>
  <si>
    <t>DFmin</t>
  </si>
  <si>
    <t>Statistik</t>
  </si>
  <si>
    <t>Gns</t>
  </si>
  <si>
    <t>Areal hvor DFgns &gt; 2%</t>
  </si>
  <si>
    <t>DFmin/DFgns</t>
  </si>
  <si>
    <t>DFmin/DFmax</t>
  </si>
  <si>
    <t>Reference</t>
  </si>
  <si>
    <t>Titel</t>
  </si>
  <si>
    <t>TH</t>
  </si>
  <si>
    <t>Køkken</t>
  </si>
  <si>
    <t>Rum A</t>
  </si>
  <si>
    <t>TV</t>
  </si>
  <si>
    <t>m</t>
  </si>
  <si>
    <t>Rum</t>
  </si>
  <si>
    <t>Placering</t>
  </si>
  <si>
    <t>Målepunkt afstand</t>
  </si>
  <si>
    <t>fra væg</t>
  </si>
  <si>
    <t>[m]</t>
  </si>
  <si>
    <t>Rum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</si>
</sst>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9"/>
      <color theme="1"/>
      <name val="Neo Sans Pro"/>
      <family val="2"/>
    </font>
    <font>
      <sz val="9"/>
      <color theme="1"/>
      <name val="Neo Sans Pro"/>
      <family val="2"/>
    </font>
    <font>
      <sz val="8"/>
      <color theme="1"/>
      <name val="Neo Sans Pro"/>
      <family val="2"/>
    </font>
    <font>
      <b/>
      <sz val="8"/>
      <color theme="1"/>
      <name val="Neo Sans Pro"/>
      <family val="2"/>
    </font>
    <font>
      <sz val="8"/>
      <color theme="1"/>
      <name val="Neo Sans Pro Medium"/>
      <family val="2"/>
    </font>
    <font>
      <sz val="8"/>
      <color theme="1"/>
      <name val="Calibri"/>
      <family val="2"/>
      <scheme val="minor"/>
    </font>
    <font>
      <i/>
      <sz val="8"/>
      <color theme="1"/>
      <name val="Neo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164" fontId="3" fillId="0" borderId="0" xfId="0" applyNumberFormat="1" applyFont="1"/>
    <xf numFmtId="0" fontId="6" fillId="0" borderId="0" xfId="0" applyFont="1" applyAlignment="1">
      <alignment horizontal="right"/>
    </xf>
    <xf numFmtId="0" fontId="6" fillId="0" borderId="0" xfId="0" applyFont="1"/>
    <xf numFmtId="0" fontId="6" fillId="2" borderId="0" xfId="0" applyFont="1" applyFill="1" applyAlignment="1">
      <alignment horizontal="right"/>
    </xf>
    <xf numFmtId="0" fontId="6" fillId="2" borderId="0" xfId="0" applyFont="1" applyFill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5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right"/>
    </xf>
    <xf numFmtId="0" fontId="3" fillId="2" borderId="5" xfId="0" applyFont="1" applyFill="1" applyBorder="1"/>
    <xf numFmtId="0" fontId="4" fillId="2" borderId="0" xfId="0" applyFont="1" applyFill="1" applyAlignment="1">
      <alignment horizontal="right" vertical="center" wrapText="1"/>
    </xf>
    <xf numFmtId="0" fontId="3" fillId="2" borderId="7" xfId="0" applyFont="1" applyFill="1" applyBorder="1"/>
    <xf numFmtId="0" fontId="3" fillId="2" borderId="9" xfId="0" applyFont="1" applyFill="1" applyBorder="1"/>
    <xf numFmtId="164" fontId="3" fillId="2" borderId="0" xfId="0" applyNumberFormat="1" applyFont="1" applyFill="1"/>
    <xf numFmtId="0" fontId="3" fillId="2" borderId="0" xfId="0" applyFont="1" applyFill="1" applyBorder="1" applyAlignment="1">
      <alignment horizontal="right" vertical="center" wrapText="1"/>
    </xf>
    <xf numFmtId="0" fontId="5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right" vertical="center" wrapText="1"/>
      <protection locked="0"/>
    </xf>
    <xf numFmtId="0" fontId="4" fillId="2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right"/>
    </xf>
    <xf numFmtId="0" fontId="3" fillId="3" borderId="1" xfId="0" applyFont="1" applyFill="1" applyBorder="1" applyAlignment="1" applyProtection="1">
      <alignment horizontal="center"/>
      <protection locked="0"/>
    </xf>
    <xf numFmtId="0" fontId="7" fillId="2" borderId="1" xfId="0" applyFont="1" applyFill="1" applyBorder="1" applyAlignment="1"/>
    <xf numFmtId="0" fontId="7" fillId="2" borderId="1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"/>
    </xf>
    <xf numFmtId="0" fontId="7" fillId="2" borderId="1" xfId="0" applyFont="1" applyFill="1" applyBorder="1" applyAlignment="1" applyProtection="1">
      <alignment horizontal="center"/>
    </xf>
    <xf numFmtId="0" fontId="3" fillId="2" borderId="1" xfId="0" applyFont="1" applyFill="1" applyBorder="1" applyAlignment="1">
      <alignment horizontal="left"/>
    </xf>
    <xf numFmtId="0" fontId="7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right" vertical="center" wrapText="1"/>
    </xf>
    <xf numFmtId="0" fontId="3" fillId="2" borderId="0" xfId="0" applyFont="1" applyFill="1" applyAlignment="1" applyProtection="1">
      <alignment horizontal="right" vertical="center" wrapText="1"/>
      <protection locked="0"/>
    </xf>
    <xf numFmtId="164" fontId="3" fillId="2" borderId="0" xfId="0" applyNumberFormat="1" applyFont="1" applyFill="1" applyBorder="1" applyAlignment="1">
      <alignment horizontal="right"/>
    </xf>
    <xf numFmtId="0" fontId="3" fillId="2" borderId="0" xfId="0" applyFont="1" applyFill="1" applyBorder="1"/>
    <xf numFmtId="0" fontId="4" fillId="2" borderId="0" xfId="0" applyFont="1" applyFill="1" applyBorder="1" applyAlignment="1">
      <alignment horizontal="right" vertical="center" wrapText="1"/>
    </xf>
    <xf numFmtId="0" fontId="4" fillId="2" borderId="0" xfId="0" applyFont="1" applyFill="1" applyBorder="1" applyAlignment="1" applyProtection="1">
      <alignment horizontal="right" vertical="center" wrapText="1"/>
      <protection locked="0"/>
    </xf>
    <xf numFmtId="2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/>
    <xf numFmtId="2" fontId="3" fillId="3" borderId="0" xfId="0" applyNumberFormat="1" applyFont="1" applyFill="1" applyBorder="1" applyAlignment="1" applyProtection="1">
      <alignment horizontal="right" vertical="center" wrapText="1"/>
      <protection locked="0"/>
    </xf>
    <xf numFmtId="2" fontId="3" fillId="2" borderId="0" xfId="0" applyNumberFormat="1" applyFont="1" applyFill="1"/>
    <xf numFmtId="2" fontId="3" fillId="3" borderId="0" xfId="0" applyNumberFormat="1" applyFont="1" applyFill="1" applyAlignment="1" applyProtection="1">
      <alignment horizontal="right" vertical="center" wrapText="1"/>
      <protection locked="0"/>
    </xf>
    <xf numFmtId="2" fontId="3" fillId="2" borderId="0" xfId="0" applyNumberFormat="1" applyFont="1" applyFill="1" applyBorder="1" applyAlignment="1" applyProtection="1">
      <alignment horizontal="right" vertical="center" wrapText="1"/>
      <protection locked="0"/>
    </xf>
    <xf numFmtId="2" fontId="3" fillId="3" borderId="0" xfId="0" applyNumberFormat="1" applyFont="1" applyFill="1" applyAlignment="1">
      <alignment horizontal="right" vertical="center" wrapText="1"/>
    </xf>
    <xf numFmtId="2" fontId="3" fillId="2" borderId="0" xfId="0" applyNumberFormat="1" applyFont="1" applyFill="1" applyAlignment="1">
      <alignment horizontal="right" vertical="center" wrapText="1"/>
    </xf>
    <xf numFmtId="2" fontId="3" fillId="2" borderId="0" xfId="0" applyNumberFormat="1" applyFont="1" applyFill="1" applyBorder="1"/>
    <xf numFmtId="2" fontId="3" fillId="2" borderId="0" xfId="0" applyNumberFormat="1" applyFont="1" applyFill="1" applyBorder="1" applyAlignment="1">
      <alignment horizontal="right" vertical="center" wrapText="1"/>
    </xf>
    <xf numFmtId="0" fontId="3" fillId="3" borderId="2" xfId="0" applyFont="1" applyFill="1" applyBorder="1" applyAlignment="1" applyProtection="1">
      <alignment horizontal="left"/>
      <protection locked="0"/>
    </xf>
    <xf numFmtId="0" fontId="7" fillId="2" borderId="2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right"/>
    </xf>
    <xf numFmtId="0" fontId="7" fillId="0" borderId="2" xfId="0" applyFont="1" applyBorder="1" applyAlignment="1">
      <alignment horizontal="center"/>
    </xf>
    <xf numFmtId="0" fontId="3" fillId="2" borderId="1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0" fontId="3" fillId="2" borderId="8" xfId="0" applyFont="1" applyFill="1" applyBorder="1" applyAlignment="1">
      <alignment horizontal="left" vertical="top"/>
    </xf>
    <xf numFmtId="0" fontId="3" fillId="2" borderId="3" xfId="0" applyFont="1" applyFill="1" applyBorder="1" applyAlignment="1">
      <alignment horizontal="left" vertical="top"/>
    </xf>
    <xf numFmtId="0" fontId="3" fillId="2" borderId="10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/>
    </xf>
    <xf numFmtId="2" fontId="3" fillId="2" borderId="1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right"/>
    </xf>
    <xf numFmtId="0" fontId="3" fillId="2" borderId="3" xfId="0" applyFont="1" applyFill="1" applyBorder="1" applyAlignment="1">
      <alignment horizontal="left"/>
    </xf>
    <xf numFmtId="2" fontId="3" fillId="2" borderId="3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worksheet" Target="worksheets/sheet11.xml"/><Relationship Id="rId2" Type="http://schemas.openxmlformats.org/officeDocument/2006/relationships/worksheet" Target="worksheets/sheet1.xml"/><Relationship Id="rId16" Type="http://schemas.openxmlformats.org/officeDocument/2006/relationships/calcChain" Target="calcChain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4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Relationship Id="rId1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view3D>
      <c:rotX val="50"/>
      <c:rotY val="20"/>
      <c:depthPercent val="100"/>
      <c:rAngAx val="0"/>
      <c:perspective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backWall>
    <c:plotArea>
      <c:layout>
        <c:manualLayout>
          <c:layoutTarget val="inner"/>
          <c:xMode val="edge"/>
          <c:yMode val="edge"/>
          <c:x val="0"/>
          <c:y val="1.27269439224947E-2"/>
          <c:w val="1"/>
          <c:h val="0.94338605523977115"/>
        </c:manualLayout>
      </c:layout>
      <c:surface3DChart>
        <c:wireframe val="0"/>
        <c:ser>
          <c:idx val="0"/>
          <c:order val="0"/>
          <c:spPr>
            <a:gradFill rotWithShape="1">
              <a:gsLst>
                <a:gs pos="0">
                  <a:schemeClr val="accent4">
                    <a:tint val="48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tint val="48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tint val="48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/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cat>
            <c:numRef>
              <c:f>'A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TH'!$C$20:$K$20</c:f>
              <c:numCache>
                <c:formatCode>0.00</c:formatCode>
                <c:ptCount val="9"/>
                <c:pt idx="0">
                  <c:v>3.05</c:v>
                </c:pt>
                <c:pt idx="1">
                  <c:v>1.92</c:v>
                </c:pt>
                <c:pt idx="2">
                  <c:v>0.87</c:v>
                </c:pt>
                <c:pt idx="3">
                  <c:v>0.3</c:v>
                </c:pt>
                <c:pt idx="4">
                  <c:v>0.14000000000000001</c:v>
                </c:pt>
                <c:pt idx="5">
                  <c:v>0.12</c:v>
                </c:pt>
                <c:pt idx="6">
                  <c:v>0.09</c:v>
                </c:pt>
                <c:pt idx="7">
                  <c:v>0.06</c:v>
                </c:pt>
                <c:pt idx="8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3-4458-ADB8-A4BBAA26F481}"/>
            </c:ext>
          </c:extLst>
        </c:ser>
        <c:ser>
          <c:idx val="1"/>
          <c:order val="1"/>
          <c:spPr>
            <a:gradFill rotWithShape="1">
              <a:gsLst>
                <a:gs pos="0">
                  <a:schemeClr val="accent4">
                    <a:tint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tint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tint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/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cat>
            <c:numRef>
              <c:f>'A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TH'!$C$21:$K$21</c:f>
              <c:numCache>
                <c:formatCode>0.00</c:formatCode>
                <c:ptCount val="9"/>
                <c:pt idx="0">
                  <c:v>6.48</c:v>
                </c:pt>
                <c:pt idx="1">
                  <c:v>2.37</c:v>
                </c:pt>
                <c:pt idx="2">
                  <c:v>0.98</c:v>
                </c:pt>
                <c:pt idx="3">
                  <c:v>0.33</c:v>
                </c:pt>
                <c:pt idx="4">
                  <c:v>0.18</c:v>
                </c:pt>
                <c:pt idx="5">
                  <c:v>0.11</c:v>
                </c:pt>
                <c:pt idx="6">
                  <c:v>7.0000000000000007E-2</c:v>
                </c:pt>
                <c:pt idx="7">
                  <c:v>0.06</c:v>
                </c:pt>
                <c:pt idx="8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D3-4458-ADB8-A4BBAA26F481}"/>
            </c:ext>
          </c:extLst>
        </c:ser>
        <c:ser>
          <c:idx val="2"/>
          <c:order val="2"/>
          <c:spPr>
            <a:gradFill rotWithShape="1">
              <a:gsLst>
                <a:gs pos="0">
                  <a:schemeClr val="accent4">
                    <a:tint val="83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tint val="83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tint val="83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/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cat>
            <c:numRef>
              <c:f>'A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TH'!$C$22:$K$22</c:f>
              <c:numCache>
                <c:formatCode>0.00</c:formatCode>
                <c:ptCount val="9"/>
                <c:pt idx="0">
                  <c:v>5.18</c:v>
                </c:pt>
                <c:pt idx="1">
                  <c:v>2.08</c:v>
                </c:pt>
                <c:pt idx="2">
                  <c:v>0.92</c:v>
                </c:pt>
                <c:pt idx="3">
                  <c:v>0.4</c:v>
                </c:pt>
                <c:pt idx="4">
                  <c:v>0.14000000000000001</c:v>
                </c:pt>
                <c:pt idx="5">
                  <c:v>0.09</c:v>
                </c:pt>
                <c:pt idx="6">
                  <c:v>0.08</c:v>
                </c:pt>
                <c:pt idx="7">
                  <c:v>0.08</c:v>
                </c:pt>
                <c:pt idx="8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D3-4458-ADB8-A4BBAA26F481}"/>
            </c:ext>
          </c:extLst>
        </c:ser>
        <c:ser>
          <c:idx val="3"/>
          <c:order val="3"/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/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cat>
            <c:numRef>
              <c:f>'A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TH'!$C$23:$K$23</c:f>
              <c:numCache>
                <c:formatCode>0.00</c:formatCode>
                <c:ptCount val="9"/>
                <c:pt idx="0">
                  <c:v>0.09</c:v>
                </c:pt>
                <c:pt idx="1">
                  <c:v>1.1200000000000001</c:v>
                </c:pt>
                <c:pt idx="2">
                  <c:v>0.94</c:v>
                </c:pt>
                <c:pt idx="3">
                  <c:v>0.38</c:v>
                </c:pt>
                <c:pt idx="4">
                  <c:v>0.12</c:v>
                </c:pt>
                <c:pt idx="5">
                  <c:v>0.1</c:v>
                </c:pt>
                <c:pt idx="6">
                  <c:v>0.08</c:v>
                </c:pt>
                <c:pt idx="7">
                  <c:v>0.08</c:v>
                </c:pt>
                <c:pt idx="8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D3-4458-ADB8-A4BBAA26F481}"/>
            </c:ext>
          </c:extLst>
        </c:ser>
        <c:ser>
          <c:idx val="4"/>
          <c:order val="4"/>
          <c:spPr>
            <a:gradFill rotWithShape="1">
              <a:gsLst>
                <a:gs pos="0">
                  <a:schemeClr val="accent4">
                    <a:shade val="82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hade val="82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shade val="82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/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cat>
            <c:numRef>
              <c:f>'A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TH'!$C$24:$K$24</c:f>
              <c:numCache>
                <c:formatCode>0.00</c:formatCode>
                <c:ptCount val="9"/>
                <c:pt idx="0">
                  <c:v>0.5</c:v>
                </c:pt>
                <c:pt idx="1">
                  <c:v>1.8</c:v>
                </c:pt>
                <c:pt idx="2">
                  <c:v>0.88</c:v>
                </c:pt>
                <c:pt idx="3">
                  <c:v>0.35</c:v>
                </c:pt>
                <c:pt idx="4">
                  <c:v>0.11</c:v>
                </c:pt>
                <c:pt idx="5">
                  <c:v>0.09</c:v>
                </c:pt>
                <c:pt idx="6">
                  <c:v>0.08</c:v>
                </c:pt>
                <c:pt idx="7">
                  <c:v>7.0000000000000007E-2</c:v>
                </c:pt>
                <c:pt idx="8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D3-4458-ADB8-A4BBAA26F481}"/>
            </c:ext>
          </c:extLst>
        </c:ser>
        <c:ser>
          <c:idx val="5"/>
          <c:order val="5"/>
          <c:spPr>
            <a:gradFill rotWithShape="1">
              <a:gsLst>
                <a:gs pos="0">
                  <a:schemeClr val="accent4">
                    <a:shade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hade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shade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/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cat>
            <c:numRef>
              <c:f>'A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TH'!$C$25:$K$25</c:f>
              <c:numCache>
                <c:formatCode>0.00</c:formatCode>
                <c:ptCount val="9"/>
                <c:pt idx="0">
                  <c:v>6.12</c:v>
                </c:pt>
                <c:pt idx="1">
                  <c:v>2.34</c:v>
                </c:pt>
                <c:pt idx="2">
                  <c:v>0.95</c:v>
                </c:pt>
                <c:pt idx="3">
                  <c:v>0.3</c:v>
                </c:pt>
                <c:pt idx="4">
                  <c:v>0.11</c:v>
                </c:pt>
                <c:pt idx="5">
                  <c:v>0.09</c:v>
                </c:pt>
                <c:pt idx="6">
                  <c:v>7.0000000000000007E-2</c:v>
                </c:pt>
                <c:pt idx="7">
                  <c:v>0.06</c:v>
                </c:pt>
                <c:pt idx="8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D3-4458-ADB8-A4BBAA26F481}"/>
            </c:ext>
          </c:extLst>
        </c:ser>
        <c:ser>
          <c:idx val="6"/>
          <c:order val="6"/>
          <c:spPr>
            <a:gradFill rotWithShape="1">
              <a:gsLst>
                <a:gs pos="0">
                  <a:schemeClr val="accent4">
                    <a:shade val="47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hade val="47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shade val="47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/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cat>
            <c:numRef>
              <c:f>'A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TH'!$C$26:$K$26</c:f>
              <c:numCache>
                <c:formatCode>0.00</c:formatCode>
                <c:ptCount val="9"/>
                <c:pt idx="0">
                  <c:v>6.09</c:v>
                </c:pt>
                <c:pt idx="1">
                  <c:v>2.2400000000000002</c:v>
                </c:pt>
                <c:pt idx="2">
                  <c:v>0.92</c:v>
                </c:pt>
                <c:pt idx="3">
                  <c:v>0.28999999999999998</c:v>
                </c:pt>
                <c:pt idx="4">
                  <c:v>0.1</c:v>
                </c:pt>
                <c:pt idx="5">
                  <c:v>0.08</c:v>
                </c:pt>
                <c:pt idx="6">
                  <c:v>0.06</c:v>
                </c:pt>
                <c:pt idx="7">
                  <c:v>0.05</c:v>
                </c:pt>
                <c:pt idx="8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5D3-4458-ADB8-A4BBAA26F481}"/>
            </c:ext>
          </c:extLst>
        </c:ser>
        <c:bandFmts>
          <c:bandFmt>
            <c:idx val="0"/>
            <c:spPr>
              <a:gradFill rotWithShape="1">
                <a:gsLst>
                  <a:gs pos="0">
                    <a:schemeClr val="accent4">
                      <a:tint val="32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32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32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1"/>
            <c:spPr>
              <a:gradFill rotWithShape="1">
                <a:gsLst>
                  <a:gs pos="0">
                    <a:schemeClr val="accent4">
                      <a:tint val="34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34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34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2"/>
            <c:spPr>
              <a:gradFill rotWithShape="1">
                <a:gsLst>
                  <a:gs pos="0">
                    <a:schemeClr val="accent4">
                      <a:tint val="36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36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36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3"/>
            <c:spPr>
              <a:gradFill rotWithShape="1">
                <a:gsLst>
                  <a:gs pos="0">
                    <a:schemeClr val="accent4">
                      <a:tint val="38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38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38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4"/>
            <c:spPr>
              <a:gradFill rotWithShape="1">
                <a:gsLst>
                  <a:gs pos="0">
                    <a:schemeClr val="accent4">
                      <a:tint val="4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4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4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5"/>
            <c:spPr>
              <a:gradFill rotWithShape="1">
                <a:gsLst>
                  <a:gs pos="0">
                    <a:schemeClr val="accent4">
                      <a:tint val="42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42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42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6"/>
            <c:spPr>
              <a:gradFill rotWithShape="1">
                <a:gsLst>
                  <a:gs pos="0">
                    <a:schemeClr val="accent4">
                      <a:tint val="44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44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44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7"/>
            <c:spPr>
              <a:gradFill rotWithShape="1">
                <a:gsLst>
                  <a:gs pos="0">
                    <a:schemeClr val="accent4">
                      <a:tint val="46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46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46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8"/>
            <c:spPr>
              <a:gradFill rotWithShape="1">
                <a:gsLst>
                  <a:gs pos="0">
                    <a:schemeClr val="accent4">
                      <a:tint val="48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48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48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9"/>
            <c:spPr>
              <a:gradFill rotWithShape="1">
                <a:gsLst>
                  <a:gs pos="0">
                    <a:schemeClr val="accent4">
                      <a:tint val="5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5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5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10"/>
            <c:spPr>
              <a:gradFill rotWithShape="1">
                <a:gsLst>
                  <a:gs pos="0">
                    <a:schemeClr val="accent4">
                      <a:tint val="52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52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52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11"/>
            <c:spPr>
              <a:gradFill rotWithShape="1">
                <a:gsLst>
                  <a:gs pos="0">
                    <a:schemeClr val="accent4">
                      <a:tint val="54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54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54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12"/>
            <c:spPr>
              <a:gradFill rotWithShape="1">
                <a:gsLst>
                  <a:gs pos="0">
                    <a:schemeClr val="accent4">
                      <a:tint val="56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56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56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13"/>
            <c:spPr>
              <a:gradFill rotWithShape="1">
                <a:gsLst>
                  <a:gs pos="0">
                    <a:schemeClr val="accent4">
                      <a:tint val="58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58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58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14"/>
            <c:spPr>
              <a:gradFill rotWithShape="1">
                <a:gsLst>
                  <a:gs pos="0">
                    <a:schemeClr val="accent4">
                      <a:tint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15"/>
            <c:spPr>
              <a:gradFill rotWithShape="1">
                <a:gsLst>
                  <a:gs pos="0">
                    <a:schemeClr val="accent4">
                      <a:tint val="62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62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62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16"/>
            <c:spPr>
              <a:gradFill rotWithShape="1">
                <a:gsLst>
                  <a:gs pos="0">
                    <a:schemeClr val="accent4">
                      <a:tint val="64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64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64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17"/>
            <c:spPr>
              <a:gradFill rotWithShape="1">
                <a:gsLst>
                  <a:gs pos="0">
                    <a:schemeClr val="accent4">
                      <a:tint val="65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65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65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18"/>
            <c:spPr>
              <a:gradFill rotWithShape="1">
                <a:gsLst>
                  <a:gs pos="0">
                    <a:schemeClr val="accent4">
                      <a:tint val="67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67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67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19"/>
            <c:spPr>
              <a:gradFill rotWithShape="1">
                <a:gsLst>
                  <a:gs pos="0">
                    <a:schemeClr val="accent4">
                      <a:tint val="69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69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69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20"/>
            <c:spPr>
              <a:gradFill rotWithShape="1">
                <a:gsLst>
                  <a:gs pos="0">
                    <a:schemeClr val="accent4">
                      <a:tint val="71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71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71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21"/>
            <c:spPr>
              <a:gradFill rotWithShape="1">
                <a:gsLst>
                  <a:gs pos="0">
                    <a:schemeClr val="accent4">
                      <a:tint val="73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73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73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22"/>
            <c:spPr>
              <a:gradFill rotWithShape="1">
                <a:gsLst>
                  <a:gs pos="0">
                    <a:schemeClr val="accent4">
                      <a:tint val="75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75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75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23"/>
            <c:spPr>
              <a:gradFill rotWithShape="1">
                <a:gsLst>
                  <a:gs pos="0">
                    <a:schemeClr val="accent4">
                      <a:tint val="77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77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77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24"/>
            <c:spPr>
              <a:gradFill rotWithShape="1">
                <a:gsLst>
                  <a:gs pos="0">
                    <a:schemeClr val="accent4">
                      <a:tint val="79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79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79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25"/>
            <c:spPr>
              <a:gradFill rotWithShape="1">
                <a:gsLst>
                  <a:gs pos="0">
                    <a:schemeClr val="accent4">
                      <a:tint val="81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81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81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26"/>
            <c:spPr>
              <a:gradFill rotWithShape="1">
                <a:gsLst>
                  <a:gs pos="0">
                    <a:schemeClr val="accent4">
                      <a:tint val="83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83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83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27"/>
            <c:spPr>
              <a:gradFill rotWithShape="1">
                <a:gsLst>
                  <a:gs pos="0">
                    <a:schemeClr val="accent4">
                      <a:tint val="85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85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85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28"/>
            <c:spPr>
              <a:gradFill rotWithShape="1">
                <a:gsLst>
                  <a:gs pos="0">
                    <a:schemeClr val="accent4">
                      <a:tint val="87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87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87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29"/>
            <c:spPr>
              <a:gradFill rotWithShape="1">
                <a:gsLst>
                  <a:gs pos="0">
                    <a:schemeClr val="accent4">
                      <a:tint val="89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89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89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30"/>
            <c:spPr>
              <a:gradFill rotWithShape="1">
                <a:gsLst>
                  <a:gs pos="0">
                    <a:schemeClr val="accent4">
                      <a:tint val="91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91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91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31"/>
            <c:spPr>
              <a:gradFill rotWithShape="1">
                <a:gsLst>
                  <a:gs pos="0">
                    <a:schemeClr val="accent4">
                      <a:tint val="93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93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93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32"/>
            <c:spPr>
              <a:gradFill rotWithShape="1">
                <a:gsLst>
                  <a:gs pos="0">
                    <a:schemeClr val="accent4">
                      <a:tint val="95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95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95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33"/>
            <c:spPr>
              <a:gradFill rotWithShape="1">
                <a:gsLst>
                  <a:gs pos="0">
                    <a:schemeClr val="accent4">
                      <a:tint val="97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97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97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34"/>
            <c:spPr>
              <a:gradFill rotWithShape="1">
                <a:gsLst>
                  <a:gs pos="0">
                    <a:schemeClr val="accent4">
                      <a:tint val="99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99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99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35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36"/>
            <c:spPr>
              <a:gradFill rotWithShape="1">
                <a:gsLst>
                  <a:gs pos="0">
                    <a:schemeClr val="accent4">
                      <a:shade val="98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98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98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37"/>
            <c:spPr>
              <a:gradFill rotWithShape="1">
                <a:gsLst>
                  <a:gs pos="0">
                    <a:schemeClr val="accent4">
                      <a:shade val="96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96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96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38"/>
            <c:spPr>
              <a:gradFill rotWithShape="1">
                <a:gsLst>
                  <a:gs pos="0">
                    <a:schemeClr val="accent4">
                      <a:shade val="94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94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94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39"/>
            <c:spPr>
              <a:gradFill rotWithShape="1">
                <a:gsLst>
                  <a:gs pos="0">
                    <a:schemeClr val="accent4">
                      <a:shade val="92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92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92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40"/>
            <c:spPr>
              <a:gradFill rotWithShape="1">
                <a:gsLst>
                  <a:gs pos="0">
                    <a:schemeClr val="accent4">
                      <a:shade val="9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9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9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41"/>
            <c:spPr>
              <a:gradFill rotWithShape="1">
                <a:gsLst>
                  <a:gs pos="0">
                    <a:schemeClr val="accent4">
                      <a:shade val="88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88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88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42"/>
            <c:spPr>
              <a:gradFill rotWithShape="1">
                <a:gsLst>
                  <a:gs pos="0">
                    <a:schemeClr val="accent4">
                      <a:shade val="86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86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86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43"/>
            <c:spPr>
              <a:gradFill rotWithShape="1">
                <a:gsLst>
                  <a:gs pos="0">
                    <a:schemeClr val="accent4">
                      <a:shade val="84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84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84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44"/>
            <c:spPr>
              <a:gradFill rotWithShape="1">
                <a:gsLst>
                  <a:gs pos="0">
                    <a:schemeClr val="accent4">
                      <a:shade val="82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82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82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45"/>
            <c:spPr>
              <a:gradFill rotWithShape="1">
                <a:gsLst>
                  <a:gs pos="0">
                    <a:schemeClr val="accent4">
                      <a:shade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46"/>
            <c:spPr>
              <a:gradFill rotWithShape="1">
                <a:gsLst>
                  <a:gs pos="0">
                    <a:schemeClr val="accent4">
                      <a:shade val="78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78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78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47"/>
            <c:spPr>
              <a:gradFill rotWithShape="1">
                <a:gsLst>
                  <a:gs pos="0">
                    <a:schemeClr val="accent4">
                      <a:shade val="76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76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76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48"/>
            <c:spPr>
              <a:gradFill rotWithShape="1">
                <a:gsLst>
                  <a:gs pos="0">
                    <a:schemeClr val="accent4">
                      <a:shade val="74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74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74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49"/>
            <c:spPr>
              <a:gradFill rotWithShape="1">
                <a:gsLst>
                  <a:gs pos="0">
                    <a:schemeClr val="accent4">
                      <a:shade val="72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72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72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50"/>
            <c:spPr>
              <a:gradFill rotWithShape="1">
                <a:gsLst>
                  <a:gs pos="0">
                    <a:schemeClr val="accent4">
                      <a:shade val="7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7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7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51"/>
            <c:spPr>
              <a:gradFill rotWithShape="1">
                <a:gsLst>
                  <a:gs pos="0">
                    <a:schemeClr val="accent4">
                      <a:shade val="68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68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68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52"/>
            <c:spPr>
              <a:gradFill rotWithShape="1">
                <a:gsLst>
                  <a:gs pos="0">
                    <a:schemeClr val="accent4">
                      <a:shade val="66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66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66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53"/>
            <c:spPr>
              <a:gradFill rotWithShape="1">
                <a:gsLst>
                  <a:gs pos="0">
                    <a:schemeClr val="accent4">
                      <a:shade val="65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65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65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54"/>
            <c:spPr>
              <a:gradFill rotWithShape="1">
                <a:gsLst>
                  <a:gs pos="0">
                    <a:schemeClr val="accent4">
                      <a:shade val="63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63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63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55"/>
            <c:spPr>
              <a:gradFill rotWithShape="1">
                <a:gsLst>
                  <a:gs pos="0">
                    <a:schemeClr val="accent4">
                      <a:shade val="61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61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61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56"/>
            <c:spPr>
              <a:gradFill rotWithShape="1">
                <a:gsLst>
                  <a:gs pos="0">
                    <a:schemeClr val="accent4">
                      <a:shade val="59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59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59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57"/>
            <c:spPr>
              <a:gradFill rotWithShape="1">
                <a:gsLst>
                  <a:gs pos="0">
                    <a:schemeClr val="accent4">
                      <a:shade val="57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57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57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58"/>
            <c:spPr>
              <a:gradFill rotWithShape="1">
                <a:gsLst>
                  <a:gs pos="0">
                    <a:schemeClr val="accent4">
                      <a:shade val="55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55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55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59"/>
            <c:spPr>
              <a:gradFill rotWithShape="1">
                <a:gsLst>
                  <a:gs pos="0">
                    <a:schemeClr val="accent4">
                      <a:shade val="53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53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53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60"/>
            <c:spPr>
              <a:gradFill rotWithShape="1">
                <a:gsLst>
                  <a:gs pos="0">
                    <a:schemeClr val="accent4">
                      <a:shade val="51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51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51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61"/>
            <c:spPr>
              <a:gradFill rotWithShape="1">
                <a:gsLst>
                  <a:gs pos="0">
                    <a:schemeClr val="accent4">
                      <a:shade val="49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49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49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62"/>
            <c:spPr>
              <a:gradFill rotWithShape="1">
                <a:gsLst>
                  <a:gs pos="0">
                    <a:schemeClr val="accent4">
                      <a:shade val="47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47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47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63"/>
            <c:spPr>
              <a:gradFill rotWithShape="1">
                <a:gsLst>
                  <a:gs pos="0">
                    <a:schemeClr val="accent4">
                      <a:shade val="45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45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45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64"/>
            <c:spPr>
              <a:gradFill rotWithShape="1">
                <a:gsLst>
                  <a:gs pos="0">
                    <a:schemeClr val="accent4">
                      <a:shade val="43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43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43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65"/>
            <c:spPr>
              <a:gradFill rotWithShape="1">
                <a:gsLst>
                  <a:gs pos="0">
                    <a:schemeClr val="accent4">
                      <a:shade val="41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41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41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66"/>
            <c:spPr>
              <a:gradFill rotWithShape="1">
                <a:gsLst>
                  <a:gs pos="0">
                    <a:schemeClr val="accent4">
                      <a:shade val="39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39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39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67"/>
            <c:spPr>
              <a:gradFill rotWithShape="1">
                <a:gsLst>
                  <a:gs pos="0">
                    <a:schemeClr val="accent4">
                      <a:shade val="37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37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37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68"/>
            <c:spPr>
              <a:gradFill rotWithShape="1">
                <a:gsLst>
                  <a:gs pos="0">
                    <a:schemeClr val="accent4">
                      <a:shade val="35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35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35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  <c:bandFmt>
            <c:idx val="69"/>
            <c:spPr>
              <a:gradFill rotWithShape="1">
                <a:gsLst>
                  <a:gs pos="0">
                    <a:schemeClr val="accent4">
                      <a:shade val="33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33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33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/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bandFmt>
        </c:bandFmts>
        <c:axId val="182963904"/>
        <c:axId val="184671560"/>
        <c:axId val="543195128"/>
      </c:surface3DChart>
      <c:catAx>
        <c:axId val="182963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84671560"/>
        <c:crossesAt val="-3"/>
        <c:auto val="1"/>
        <c:lblAlgn val="ctr"/>
        <c:lblOffset val="100"/>
        <c:noMultiLvlLbl val="0"/>
      </c:catAx>
      <c:valAx>
        <c:axId val="184671560"/>
        <c:scaling>
          <c:orientation val="minMax"/>
          <c:max val="7"/>
          <c:min val="0"/>
        </c:scaling>
        <c:delete val="1"/>
        <c:axPos val="l"/>
        <c:majorGridlines>
          <c:spPr>
            <a:ln w="180975" cap="flat" cmpd="sng" algn="ctr">
              <a:solidFill>
                <a:schemeClr val="accent3">
                  <a:lumMod val="50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high"/>
        <c:crossAx val="182963904"/>
        <c:crossesAt val="1"/>
        <c:crossBetween val="between"/>
        <c:majorUnit val="0.1"/>
        <c:minorUnit val="2.0000000000000004E-2"/>
      </c:valAx>
      <c:serAx>
        <c:axId val="543195128"/>
        <c:scaling>
          <c:orientation val="minMax"/>
        </c:scaling>
        <c:delete val="1"/>
        <c:axPos val="b"/>
        <c:majorTickMark val="out"/>
        <c:minorTickMark val="none"/>
        <c:tickLblPos val="nextTo"/>
        <c:crossAx val="184671560"/>
        <c:crossesAt val="-3"/>
      </c:ser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92391720341805605"/>
          <c:y val="5.917750008351013E-2"/>
          <c:w val="6.8916976110815015E-2"/>
          <c:h val="0.915081797967355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zero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da-DK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 TH'!$N$17</c:f>
          <c:strCache>
            <c:ptCount val="1"/>
            <c:pt idx="0">
              <c:v>Reference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'A TH'!$A$20</c:f>
              <c:strCache>
                <c:ptCount val="1"/>
                <c:pt idx="0">
                  <c:v>Stuen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TH'!$C$27:$K$27</c:f>
              <c:numCache>
                <c:formatCode>0.00</c:formatCode>
                <c:ptCount val="9"/>
                <c:pt idx="0">
                  <c:v>3.93</c:v>
                </c:pt>
                <c:pt idx="1">
                  <c:v>1.9814285714285715</c:v>
                </c:pt>
                <c:pt idx="2">
                  <c:v>0.92285714285714282</c:v>
                </c:pt>
                <c:pt idx="3">
                  <c:v>0.33571428571428574</c:v>
                </c:pt>
                <c:pt idx="4">
                  <c:v>0.12857142857142859</c:v>
                </c:pt>
                <c:pt idx="5">
                  <c:v>9.7142857142857114E-2</c:v>
                </c:pt>
                <c:pt idx="6">
                  <c:v>7.571428571428572E-2</c:v>
                </c:pt>
                <c:pt idx="7">
                  <c:v>6.5714285714285711E-2</c:v>
                </c:pt>
                <c:pt idx="8">
                  <c:v>6.2857142857142861E-2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03-4D97-9D0B-4621ADF43457}"/>
            </c:ext>
          </c:extLst>
        </c:ser>
        <c:ser>
          <c:idx val="1"/>
          <c:order val="1"/>
          <c:tx>
            <c:strRef>
              <c:f>'A TH'!$A$29</c:f>
              <c:strCache>
                <c:ptCount val="1"/>
                <c:pt idx="0">
                  <c:v>Første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TH'!$C$36:$K$36</c:f>
              <c:numCache>
                <c:formatCode>0.00</c:formatCode>
                <c:ptCount val="9"/>
                <c:pt idx="0">
                  <c:v>4.9185714285714282</c:v>
                </c:pt>
                <c:pt idx="1">
                  <c:v>2.6057142857142854</c:v>
                </c:pt>
                <c:pt idx="2">
                  <c:v>1.3885714285714286</c:v>
                </c:pt>
                <c:pt idx="3">
                  <c:v>0.7985714285714286</c:v>
                </c:pt>
                <c:pt idx="4">
                  <c:v>0.45285714285714285</c:v>
                </c:pt>
                <c:pt idx="5">
                  <c:v>0.27999999999999997</c:v>
                </c:pt>
                <c:pt idx="6">
                  <c:v>0.2257142857142857</c:v>
                </c:pt>
                <c:pt idx="7">
                  <c:v>0.18571428571428569</c:v>
                </c:pt>
                <c:pt idx="8">
                  <c:v>0.15571428571428575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03-4D97-9D0B-4621ADF43457}"/>
            </c:ext>
          </c:extLst>
        </c:ser>
        <c:ser>
          <c:idx val="2"/>
          <c:order val="2"/>
          <c:tx>
            <c:strRef>
              <c:f>'A TH'!$A$38</c:f>
              <c:strCache>
                <c:ptCount val="1"/>
                <c:pt idx="0">
                  <c:v>Anden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TH'!$C$45:$K$45</c:f>
              <c:numCache>
                <c:formatCode>0.00</c:formatCode>
                <c:ptCount val="9"/>
                <c:pt idx="0">
                  <c:v>5.3985714285714286</c:v>
                </c:pt>
                <c:pt idx="1">
                  <c:v>2.9242857142857139</c:v>
                </c:pt>
                <c:pt idx="2">
                  <c:v>1.6485714285714288</c:v>
                </c:pt>
                <c:pt idx="3">
                  <c:v>0.97571428571428576</c:v>
                </c:pt>
                <c:pt idx="4">
                  <c:v>0.62571428571428567</c:v>
                </c:pt>
                <c:pt idx="5">
                  <c:v>0.43142857142857138</c:v>
                </c:pt>
                <c:pt idx="6">
                  <c:v>0.30142857142857149</c:v>
                </c:pt>
                <c:pt idx="7">
                  <c:v>0.2257142857142857</c:v>
                </c:pt>
                <c:pt idx="8">
                  <c:v>0.19142857142857142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03-4D97-9D0B-4621ADF43457}"/>
            </c:ext>
          </c:extLst>
        </c:ser>
        <c:ser>
          <c:idx val="3"/>
          <c:order val="3"/>
          <c:tx>
            <c:strRef>
              <c:f>'A TH'!$A$47</c:f>
              <c:strCache>
                <c:ptCount val="1"/>
                <c:pt idx="0">
                  <c:v>Tredje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TH'!$C$54:$K$54</c:f>
              <c:numCache>
                <c:formatCode>0.00</c:formatCode>
                <c:ptCount val="9"/>
                <c:pt idx="0">
                  <c:v>5.6314285714285717</c:v>
                </c:pt>
                <c:pt idx="1">
                  <c:v>3.1057142857142859</c:v>
                </c:pt>
                <c:pt idx="2">
                  <c:v>1.8114285714285714</c:v>
                </c:pt>
                <c:pt idx="3">
                  <c:v>1.1171428571428572</c:v>
                </c:pt>
                <c:pt idx="4">
                  <c:v>0.73714285714285721</c:v>
                </c:pt>
                <c:pt idx="5">
                  <c:v>0.53142857142857136</c:v>
                </c:pt>
                <c:pt idx="6">
                  <c:v>0.39428571428571429</c:v>
                </c:pt>
                <c:pt idx="7">
                  <c:v>0.30428571428571427</c:v>
                </c:pt>
                <c:pt idx="8">
                  <c:v>0.24857142857142858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03-4D97-9D0B-4621ADF43457}"/>
            </c:ext>
          </c:extLst>
        </c:ser>
        <c:ser>
          <c:idx val="4"/>
          <c:order val="4"/>
          <c:tx>
            <c:strRef>
              <c:f>'A TH'!$A$56</c:f>
              <c:strCache>
                <c:ptCount val="1"/>
                <c:pt idx="0">
                  <c:v>Fjerde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TH'!$C$17:$K$17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TH'!$C$63:$K$63</c:f>
              <c:numCache>
                <c:formatCode>0.00</c:formatCode>
                <c:ptCount val="9"/>
                <c:pt idx="0">
                  <c:v>5.0885714285714281</c:v>
                </c:pt>
                <c:pt idx="1">
                  <c:v>2.9185714285714286</c:v>
                </c:pt>
                <c:pt idx="2">
                  <c:v>1.9614285714285713</c:v>
                </c:pt>
                <c:pt idx="3">
                  <c:v>1.3642857142857143</c:v>
                </c:pt>
                <c:pt idx="4">
                  <c:v>0.93285714285714272</c:v>
                </c:pt>
                <c:pt idx="5">
                  <c:v>0.68</c:v>
                </c:pt>
                <c:pt idx="6">
                  <c:v>0.53142857142857136</c:v>
                </c:pt>
                <c:pt idx="7">
                  <c:v>0.43000000000000005</c:v>
                </c:pt>
                <c:pt idx="8">
                  <c:v>0.38571428571428568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E03-4D97-9D0B-4621ADF4345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'A TH'!$L$17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 TV'!$N$17</c:f>
          <c:strCache>
            <c:ptCount val="1"/>
            <c:pt idx="0">
              <c:v>Reference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'A TV'!$A$20</c:f>
              <c:strCache>
                <c:ptCount val="1"/>
                <c:pt idx="0">
                  <c:v>Stuen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TV'!$C$27:$K$27</c:f>
              <c:numCache>
                <c:formatCode>0.00</c:formatCode>
                <c:ptCount val="9"/>
                <c:pt idx="0">
                  <c:v>4.5785714285714283</c:v>
                </c:pt>
                <c:pt idx="1">
                  <c:v>2.3071428571428574</c:v>
                </c:pt>
                <c:pt idx="2">
                  <c:v>1.1642857142857141</c:v>
                </c:pt>
                <c:pt idx="3">
                  <c:v>0.56571428571428573</c:v>
                </c:pt>
                <c:pt idx="4">
                  <c:v>0.30571428571428572</c:v>
                </c:pt>
                <c:pt idx="5">
                  <c:v>0.24</c:v>
                </c:pt>
                <c:pt idx="6">
                  <c:v>0.19428571428571426</c:v>
                </c:pt>
                <c:pt idx="7">
                  <c:v>0.15571428571428572</c:v>
                </c:pt>
                <c:pt idx="8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B6-4D3A-BDA7-00D757196D47}"/>
            </c:ext>
          </c:extLst>
        </c:ser>
        <c:ser>
          <c:idx val="1"/>
          <c:order val="1"/>
          <c:tx>
            <c:strRef>
              <c:f>'A TV'!$A$29</c:f>
              <c:strCache>
                <c:ptCount val="1"/>
                <c:pt idx="0">
                  <c:v>Første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TV'!$C$36:$K$36</c:f>
              <c:numCache>
                <c:formatCode>0.00</c:formatCode>
                <c:ptCount val="9"/>
                <c:pt idx="0">
                  <c:v>4.3071428571428578</c:v>
                </c:pt>
                <c:pt idx="1">
                  <c:v>2.2914285714285714</c:v>
                </c:pt>
                <c:pt idx="2">
                  <c:v>1.1357142857142859</c:v>
                </c:pt>
                <c:pt idx="3">
                  <c:v>0.57571428571428573</c:v>
                </c:pt>
                <c:pt idx="4">
                  <c:v>0.27142857142857146</c:v>
                </c:pt>
                <c:pt idx="5">
                  <c:v>0.13142857142857142</c:v>
                </c:pt>
                <c:pt idx="6">
                  <c:v>0.10428571428571429</c:v>
                </c:pt>
                <c:pt idx="7">
                  <c:v>9.1428571428571415E-2</c:v>
                </c:pt>
                <c:pt idx="8">
                  <c:v>8.2857142857142865E-2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B6-4D3A-BDA7-00D757196D47}"/>
            </c:ext>
          </c:extLst>
        </c:ser>
        <c:ser>
          <c:idx val="2"/>
          <c:order val="2"/>
          <c:tx>
            <c:strRef>
              <c:f>'A TV'!$A$38</c:f>
              <c:strCache>
                <c:ptCount val="1"/>
                <c:pt idx="0">
                  <c:v>Anden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TV'!$C$45:$K$45</c:f>
              <c:numCache>
                <c:formatCode>0.00</c:formatCode>
                <c:ptCount val="9"/>
                <c:pt idx="0">
                  <c:v>4.8471428571428579</c:v>
                </c:pt>
                <c:pt idx="1">
                  <c:v>2.6571428571428575</c:v>
                </c:pt>
                <c:pt idx="2">
                  <c:v>1.4242857142857142</c:v>
                </c:pt>
                <c:pt idx="3">
                  <c:v>0.76714285714285724</c:v>
                </c:pt>
                <c:pt idx="4">
                  <c:v>0.46285714285714291</c:v>
                </c:pt>
                <c:pt idx="5">
                  <c:v>0.28000000000000003</c:v>
                </c:pt>
                <c:pt idx="6">
                  <c:v>0.17285714285714285</c:v>
                </c:pt>
                <c:pt idx="7">
                  <c:v>0.12142857142857143</c:v>
                </c:pt>
                <c:pt idx="8">
                  <c:v>0.11142857142857143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2B6-4D3A-BDA7-00D757196D47}"/>
            </c:ext>
          </c:extLst>
        </c:ser>
        <c:ser>
          <c:idx val="3"/>
          <c:order val="3"/>
          <c:tx>
            <c:strRef>
              <c:f>'A TV'!$A$47</c:f>
              <c:strCache>
                <c:ptCount val="1"/>
                <c:pt idx="0">
                  <c:v>Tredje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TV'!$C$54:$K$54</c:f>
              <c:numCache>
                <c:formatCode>0.00</c:formatCode>
                <c:ptCount val="9"/>
                <c:pt idx="0">
                  <c:v>5.0671428571428567</c:v>
                </c:pt>
                <c:pt idx="1">
                  <c:v>2.8614285714285712</c:v>
                </c:pt>
                <c:pt idx="2">
                  <c:v>1.6057142857142854</c:v>
                </c:pt>
                <c:pt idx="3">
                  <c:v>0.92999999999999994</c:v>
                </c:pt>
                <c:pt idx="4">
                  <c:v>0.58714285714285719</c:v>
                </c:pt>
                <c:pt idx="5">
                  <c:v>0.39571428571428563</c:v>
                </c:pt>
                <c:pt idx="6">
                  <c:v>0.28428571428571431</c:v>
                </c:pt>
                <c:pt idx="7">
                  <c:v>0.21857142857142858</c:v>
                </c:pt>
                <c:pt idx="8">
                  <c:v>0.17571428571428571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2B6-4D3A-BDA7-00D757196D47}"/>
            </c:ext>
          </c:extLst>
        </c:ser>
        <c:ser>
          <c:idx val="4"/>
          <c:order val="4"/>
          <c:tx>
            <c:strRef>
              <c:f>'A TV'!$A$56</c:f>
              <c:strCache>
                <c:ptCount val="1"/>
                <c:pt idx="0">
                  <c:v>Fjerde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'A TV'!$C$17:$K$17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</c:numCache>
            </c:numRef>
          </c:cat>
          <c:val>
            <c:numRef>
              <c:f>'A TV'!$C$63:$K$63</c:f>
              <c:numCache>
                <c:formatCode>0.00</c:formatCode>
                <c:ptCount val="9"/>
                <c:pt idx="0">
                  <c:v>4.7042857142857146</c:v>
                </c:pt>
                <c:pt idx="1">
                  <c:v>2.6942857142857144</c:v>
                </c:pt>
                <c:pt idx="2">
                  <c:v>1.7771428571428574</c:v>
                </c:pt>
                <c:pt idx="3">
                  <c:v>1.1785714285714286</c:v>
                </c:pt>
                <c:pt idx="4">
                  <c:v>0.77857142857142847</c:v>
                </c:pt>
                <c:pt idx="5">
                  <c:v>0.54714285714285715</c:v>
                </c:pt>
                <c:pt idx="6">
                  <c:v>0.4171428571428572</c:v>
                </c:pt>
                <c:pt idx="7">
                  <c:v>0.33857142857142858</c:v>
                </c:pt>
                <c:pt idx="8">
                  <c:v>0.30285714285714288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2B6-4D3A-BDA7-00D757196D4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inMax"/>
        </c:scaling>
        <c:delete val="0"/>
        <c:axPos val="b"/>
        <c:title>
          <c:tx>
            <c:strRef>
              <c:f>'A TV'!$L$17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 val="autoZero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'B TH'!$N$17</c:f>
          <c:strCache>
            <c:ptCount val="1"/>
            <c:pt idx="0">
              <c:v>Reference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'B TH'!$A$20</c:f>
              <c:strCache>
                <c:ptCount val="1"/>
                <c:pt idx="0">
                  <c:v>Stuen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'B TH'!$C$17:$K$17</c:f>
              <c:numCache>
                <c:formatCode>General</c:formatCode>
                <c:ptCount val="9"/>
                <c:pt idx="0">
                  <c:v>4.5</c:v>
                </c:pt>
                <c:pt idx="1">
                  <c:v>4</c:v>
                </c:pt>
                <c:pt idx="2">
                  <c:v>3.5</c:v>
                </c:pt>
                <c:pt idx="3">
                  <c:v>3</c:v>
                </c:pt>
                <c:pt idx="4">
                  <c:v>2.5</c:v>
                </c:pt>
                <c:pt idx="5">
                  <c:v>2</c:v>
                </c:pt>
                <c:pt idx="6">
                  <c:v>1.5</c:v>
                </c:pt>
                <c:pt idx="7">
                  <c:v>1</c:v>
                </c:pt>
                <c:pt idx="8">
                  <c:v>0.5</c:v>
                </c:pt>
              </c:numCache>
            </c:numRef>
          </c:cat>
          <c:val>
            <c:numRef>
              <c:f>'B TH'!$C$25:$K$25</c:f>
              <c:numCache>
                <c:formatCode>0.00</c:formatCode>
                <c:ptCount val="9"/>
                <c:pt idx="0">
                  <c:v>5.4000000000000006E-2</c:v>
                </c:pt>
                <c:pt idx="1">
                  <c:v>4.3999999999999997E-2</c:v>
                </c:pt>
                <c:pt idx="2">
                  <c:v>4.3999999999999997E-2</c:v>
                </c:pt>
                <c:pt idx="3">
                  <c:v>4.8000000000000001E-2</c:v>
                </c:pt>
                <c:pt idx="4">
                  <c:v>5.4000000000000006E-2</c:v>
                </c:pt>
                <c:pt idx="5">
                  <c:v>7.400000000000001E-2</c:v>
                </c:pt>
                <c:pt idx="6">
                  <c:v>9.8000000000000004E-2</c:v>
                </c:pt>
                <c:pt idx="7">
                  <c:v>0.67400000000000004</c:v>
                </c:pt>
                <c:pt idx="8">
                  <c:v>1.6280000000000001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B7-479F-8C05-45051A0A2563}"/>
            </c:ext>
          </c:extLst>
        </c:ser>
        <c:ser>
          <c:idx val="1"/>
          <c:order val="1"/>
          <c:tx>
            <c:strRef>
              <c:f>'B TH'!$A$29</c:f>
              <c:strCache>
                <c:ptCount val="1"/>
                <c:pt idx="0">
                  <c:v>Første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'B TH'!$C$17:$K$17</c:f>
              <c:numCache>
                <c:formatCode>General</c:formatCode>
                <c:ptCount val="9"/>
                <c:pt idx="0">
                  <c:v>4.5</c:v>
                </c:pt>
                <c:pt idx="1">
                  <c:v>4</c:v>
                </c:pt>
                <c:pt idx="2">
                  <c:v>3.5</c:v>
                </c:pt>
                <c:pt idx="3">
                  <c:v>3</c:v>
                </c:pt>
                <c:pt idx="4">
                  <c:v>2.5</c:v>
                </c:pt>
                <c:pt idx="5">
                  <c:v>2</c:v>
                </c:pt>
                <c:pt idx="6">
                  <c:v>1.5</c:v>
                </c:pt>
                <c:pt idx="7">
                  <c:v>1</c:v>
                </c:pt>
                <c:pt idx="8">
                  <c:v>0.5</c:v>
                </c:pt>
              </c:numCache>
            </c:numRef>
          </c:cat>
          <c:val>
            <c:numRef>
              <c:f>'B TH'!$C$34:$K$34</c:f>
              <c:numCache>
                <c:formatCode>0.00</c:formatCode>
                <c:ptCount val="9"/>
                <c:pt idx="0">
                  <c:v>6.6000000000000003E-2</c:v>
                </c:pt>
                <c:pt idx="1">
                  <c:v>0.06</c:v>
                </c:pt>
                <c:pt idx="2">
                  <c:v>5.7999999999999996E-2</c:v>
                </c:pt>
                <c:pt idx="3">
                  <c:v>0.06</c:v>
                </c:pt>
                <c:pt idx="4">
                  <c:v>7.0000000000000007E-2</c:v>
                </c:pt>
                <c:pt idx="5">
                  <c:v>9.8000000000000004E-2</c:v>
                </c:pt>
                <c:pt idx="6">
                  <c:v>0.378</c:v>
                </c:pt>
                <c:pt idx="7">
                  <c:v>0.97200000000000009</c:v>
                </c:pt>
                <c:pt idx="8">
                  <c:v>2.0780000000000003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B7-479F-8C05-45051A0A2563}"/>
            </c:ext>
          </c:extLst>
        </c:ser>
        <c:ser>
          <c:idx val="2"/>
          <c:order val="2"/>
          <c:tx>
            <c:strRef>
              <c:f>'B TH'!$A$38</c:f>
              <c:strCache>
                <c:ptCount val="1"/>
                <c:pt idx="0">
                  <c:v>Anden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'B TH'!$C$17:$K$17</c:f>
              <c:numCache>
                <c:formatCode>General</c:formatCode>
                <c:ptCount val="9"/>
                <c:pt idx="0">
                  <c:v>4.5</c:v>
                </c:pt>
                <c:pt idx="1">
                  <c:v>4</c:v>
                </c:pt>
                <c:pt idx="2">
                  <c:v>3.5</c:v>
                </c:pt>
                <c:pt idx="3">
                  <c:v>3</c:v>
                </c:pt>
                <c:pt idx="4">
                  <c:v>2.5</c:v>
                </c:pt>
                <c:pt idx="5">
                  <c:v>2</c:v>
                </c:pt>
                <c:pt idx="6">
                  <c:v>1.5</c:v>
                </c:pt>
                <c:pt idx="7">
                  <c:v>1</c:v>
                </c:pt>
                <c:pt idx="8">
                  <c:v>0.5</c:v>
                </c:pt>
              </c:numCache>
            </c:numRef>
          </c:cat>
          <c:val>
            <c:numRef>
              <c:f>'B TH'!$C$43:$K$43</c:f>
              <c:numCache>
                <c:formatCode>0.00</c:formatCode>
                <c:ptCount val="9"/>
                <c:pt idx="0">
                  <c:v>0.1</c:v>
                </c:pt>
                <c:pt idx="1">
                  <c:v>9.6000000000000002E-2</c:v>
                </c:pt>
                <c:pt idx="2">
                  <c:v>9.8000000000000004E-2</c:v>
                </c:pt>
                <c:pt idx="3">
                  <c:v>0.124</c:v>
                </c:pt>
                <c:pt idx="4">
                  <c:v>0.20200000000000001</c:v>
                </c:pt>
                <c:pt idx="5">
                  <c:v>0.38400000000000001</c:v>
                </c:pt>
                <c:pt idx="6">
                  <c:v>0.73199999999999998</c:v>
                </c:pt>
                <c:pt idx="7">
                  <c:v>1.4140000000000001</c:v>
                </c:pt>
                <c:pt idx="8">
                  <c:v>2.6380000000000003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2B7-479F-8C05-45051A0A2563}"/>
            </c:ext>
          </c:extLst>
        </c:ser>
        <c:ser>
          <c:idx val="3"/>
          <c:order val="3"/>
          <c:tx>
            <c:strRef>
              <c:f>'B TH'!$A$47</c:f>
              <c:strCache>
                <c:ptCount val="1"/>
                <c:pt idx="0">
                  <c:v>Tredje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'B TH'!$C$17:$K$17</c:f>
              <c:numCache>
                <c:formatCode>General</c:formatCode>
                <c:ptCount val="9"/>
                <c:pt idx="0">
                  <c:v>4.5</c:v>
                </c:pt>
                <c:pt idx="1">
                  <c:v>4</c:v>
                </c:pt>
                <c:pt idx="2">
                  <c:v>3.5</c:v>
                </c:pt>
                <c:pt idx="3">
                  <c:v>3</c:v>
                </c:pt>
                <c:pt idx="4">
                  <c:v>2.5</c:v>
                </c:pt>
                <c:pt idx="5">
                  <c:v>2</c:v>
                </c:pt>
                <c:pt idx="6">
                  <c:v>1.5</c:v>
                </c:pt>
                <c:pt idx="7">
                  <c:v>1</c:v>
                </c:pt>
                <c:pt idx="8">
                  <c:v>0.5</c:v>
                </c:pt>
              </c:numCache>
            </c:numRef>
          </c:cat>
          <c:val>
            <c:numRef>
              <c:f>'B TH'!$C$52:$K$52</c:f>
              <c:numCache>
                <c:formatCode>0.00</c:formatCode>
                <c:ptCount val="9"/>
                <c:pt idx="0">
                  <c:v>0.14599999999999999</c:v>
                </c:pt>
                <c:pt idx="1">
                  <c:v>0.16</c:v>
                </c:pt>
                <c:pt idx="2">
                  <c:v>0.186</c:v>
                </c:pt>
                <c:pt idx="3">
                  <c:v>0.24199999999999999</c:v>
                </c:pt>
                <c:pt idx="4">
                  <c:v>0.36599999999999999</c:v>
                </c:pt>
                <c:pt idx="5">
                  <c:v>0.58399999999999996</c:v>
                </c:pt>
                <c:pt idx="6">
                  <c:v>0.96599999999999997</c:v>
                </c:pt>
                <c:pt idx="7">
                  <c:v>1.7100000000000002</c:v>
                </c:pt>
                <c:pt idx="8">
                  <c:v>2.9539999999999997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2B7-479F-8C05-45051A0A2563}"/>
            </c:ext>
          </c:extLst>
        </c:ser>
        <c:ser>
          <c:idx val="4"/>
          <c:order val="4"/>
          <c:tx>
            <c:strRef>
              <c:f>'B TH'!$A$56</c:f>
              <c:strCache>
                <c:ptCount val="1"/>
                <c:pt idx="0">
                  <c:v>Fjerde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'B TH'!$C$17:$K$17</c:f>
              <c:numCache>
                <c:formatCode>General</c:formatCode>
                <c:ptCount val="9"/>
                <c:pt idx="0">
                  <c:v>4.5</c:v>
                </c:pt>
                <c:pt idx="1">
                  <c:v>4</c:v>
                </c:pt>
                <c:pt idx="2">
                  <c:v>3.5</c:v>
                </c:pt>
                <c:pt idx="3">
                  <c:v>3</c:v>
                </c:pt>
                <c:pt idx="4">
                  <c:v>2.5</c:v>
                </c:pt>
                <c:pt idx="5">
                  <c:v>2</c:v>
                </c:pt>
                <c:pt idx="6">
                  <c:v>1.5</c:v>
                </c:pt>
                <c:pt idx="7">
                  <c:v>1</c:v>
                </c:pt>
                <c:pt idx="8">
                  <c:v>0.5</c:v>
                </c:pt>
              </c:numCache>
            </c:numRef>
          </c:cat>
          <c:val>
            <c:numRef>
              <c:f>'B TH'!$C$61:$K$61</c:f>
              <c:numCache>
                <c:formatCode>0.00</c:formatCode>
                <c:ptCount val="9"/>
                <c:pt idx="0">
                  <c:v>0.31199999999999994</c:v>
                </c:pt>
                <c:pt idx="1">
                  <c:v>0.318</c:v>
                </c:pt>
                <c:pt idx="2">
                  <c:v>0.35799999999999998</c:v>
                </c:pt>
                <c:pt idx="3">
                  <c:v>0.434</c:v>
                </c:pt>
                <c:pt idx="4">
                  <c:v>0.57599999999999996</c:v>
                </c:pt>
                <c:pt idx="5">
                  <c:v>0.80599999999999983</c:v>
                </c:pt>
                <c:pt idx="6">
                  <c:v>1.226</c:v>
                </c:pt>
                <c:pt idx="7">
                  <c:v>1.9260000000000002</c:v>
                </c:pt>
                <c:pt idx="8">
                  <c:v>2.7760000000000002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2B7-479F-8C05-45051A0A256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axMin"/>
        </c:scaling>
        <c:delete val="0"/>
        <c:axPos val="b"/>
        <c:title>
          <c:tx>
            <c:strRef>
              <c:f>'B TH'!$L$17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At val="0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3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'B TV'!$N$17</c:f>
          <c:strCache>
            <c:ptCount val="1"/>
            <c:pt idx="0">
              <c:v>Reference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'B TV'!$A$20</c:f>
              <c:strCache>
                <c:ptCount val="1"/>
                <c:pt idx="0">
                  <c:v>Stuen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'B TV'!$C$17:$K$17</c:f>
              <c:numCache>
                <c:formatCode>General</c:formatCode>
                <c:ptCount val="9"/>
                <c:pt idx="0">
                  <c:v>4.5</c:v>
                </c:pt>
                <c:pt idx="1">
                  <c:v>4</c:v>
                </c:pt>
                <c:pt idx="2">
                  <c:v>3.5</c:v>
                </c:pt>
                <c:pt idx="3">
                  <c:v>3</c:v>
                </c:pt>
                <c:pt idx="4">
                  <c:v>2.5</c:v>
                </c:pt>
                <c:pt idx="5">
                  <c:v>2</c:v>
                </c:pt>
                <c:pt idx="6">
                  <c:v>1.5</c:v>
                </c:pt>
                <c:pt idx="7">
                  <c:v>1</c:v>
                </c:pt>
                <c:pt idx="8">
                  <c:v>0.5</c:v>
                </c:pt>
              </c:numCache>
            </c:numRef>
          </c:cat>
          <c:val>
            <c:numRef>
              <c:f>'B TV'!$C$25:$K$25</c:f>
              <c:numCache>
                <c:formatCode>0.00</c:formatCode>
                <c:ptCount val="9"/>
                <c:pt idx="0">
                  <c:v>7.2000000000000008E-2</c:v>
                </c:pt>
                <c:pt idx="1">
                  <c:v>7.5999999999999998E-2</c:v>
                </c:pt>
                <c:pt idx="2">
                  <c:v>8.7999999999999995E-2</c:v>
                </c:pt>
                <c:pt idx="3">
                  <c:v>0.10600000000000001</c:v>
                </c:pt>
                <c:pt idx="4">
                  <c:v>0.13200000000000001</c:v>
                </c:pt>
                <c:pt idx="5">
                  <c:v>0.16800000000000001</c:v>
                </c:pt>
                <c:pt idx="6">
                  <c:v>0.21399999999999997</c:v>
                </c:pt>
                <c:pt idx="7">
                  <c:v>0.81600000000000006</c:v>
                </c:pt>
                <c:pt idx="8">
                  <c:v>1.77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F6-4C06-891B-36F52CB54EF7}"/>
            </c:ext>
          </c:extLst>
        </c:ser>
        <c:ser>
          <c:idx val="1"/>
          <c:order val="1"/>
          <c:tx>
            <c:strRef>
              <c:f>'B TV'!$A$28</c:f>
              <c:strCache>
                <c:ptCount val="1"/>
                <c:pt idx="0">
                  <c:v>Første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'B TV'!$C$17:$K$17</c:f>
              <c:numCache>
                <c:formatCode>General</c:formatCode>
                <c:ptCount val="9"/>
                <c:pt idx="0">
                  <c:v>4.5</c:v>
                </c:pt>
                <c:pt idx="1">
                  <c:v>4</c:v>
                </c:pt>
                <c:pt idx="2">
                  <c:v>3.5</c:v>
                </c:pt>
                <c:pt idx="3">
                  <c:v>3</c:v>
                </c:pt>
                <c:pt idx="4">
                  <c:v>2.5</c:v>
                </c:pt>
                <c:pt idx="5">
                  <c:v>2</c:v>
                </c:pt>
                <c:pt idx="6">
                  <c:v>1.5</c:v>
                </c:pt>
                <c:pt idx="7">
                  <c:v>1</c:v>
                </c:pt>
                <c:pt idx="8">
                  <c:v>0.5</c:v>
                </c:pt>
              </c:numCache>
            </c:numRef>
          </c:cat>
          <c:val>
            <c:numRef>
              <c:f>'B TV'!$C$33:$K$33</c:f>
              <c:numCache>
                <c:formatCode>0.00</c:formatCode>
                <c:ptCount val="9"/>
                <c:pt idx="0">
                  <c:v>6.8000000000000005E-2</c:v>
                </c:pt>
                <c:pt idx="1">
                  <c:v>6.8000000000000005E-2</c:v>
                </c:pt>
                <c:pt idx="2">
                  <c:v>7.8E-2</c:v>
                </c:pt>
                <c:pt idx="3">
                  <c:v>0.09</c:v>
                </c:pt>
                <c:pt idx="4">
                  <c:v>0.11199999999999999</c:v>
                </c:pt>
                <c:pt idx="5">
                  <c:v>0.152</c:v>
                </c:pt>
                <c:pt idx="6">
                  <c:v>0.46199999999999991</c:v>
                </c:pt>
                <c:pt idx="7">
                  <c:v>1.0799999999999998</c:v>
                </c:pt>
                <c:pt idx="8">
                  <c:v>2.1840000000000002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F6-4C06-891B-36F52CB54EF7}"/>
            </c:ext>
          </c:extLst>
        </c:ser>
        <c:ser>
          <c:idx val="2"/>
          <c:order val="2"/>
          <c:tx>
            <c:strRef>
              <c:f>'B TV'!$A$36</c:f>
              <c:strCache>
                <c:ptCount val="1"/>
                <c:pt idx="0">
                  <c:v>Anden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'B TV'!$C$17:$K$17</c:f>
              <c:numCache>
                <c:formatCode>General</c:formatCode>
                <c:ptCount val="9"/>
                <c:pt idx="0">
                  <c:v>4.5</c:v>
                </c:pt>
                <c:pt idx="1">
                  <c:v>4</c:v>
                </c:pt>
                <c:pt idx="2">
                  <c:v>3.5</c:v>
                </c:pt>
                <c:pt idx="3">
                  <c:v>3</c:v>
                </c:pt>
                <c:pt idx="4">
                  <c:v>2.5</c:v>
                </c:pt>
                <c:pt idx="5">
                  <c:v>2</c:v>
                </c:pt>
                <c:pt idx="6">
                  <c:v>1.5</c:v>
                </c:pt>
                <c:pt idx="7">
                  <c:v>1</c:v>
                </c:pt>
                <c:pt idx="8">
                  <c:v>0.5</c:v>
                </c:pt>
              </c:numCache>
            </c:numRef>
          </c:cat>
          <c:val>
            <c:numRef>
              <c:f>'B TV'!$C$41:$K$41</c:f>
              <c:numCache>
                <c:formatCode>0.00</c:formatCode>
                <c:ptCount val="9"/>
                <c:pt idx="0">
                  <c:v>0.10200000000000001</c:v>
                </c:pt>
                <c:pt idx="1">
                  <c:v>0.11199999999999999</c:v>
                </c:pt>
                <c:pt idx="2">
                  <c:v>0.122</c:v>
                </c:pt>
                <c:pt idx="3">
                  <c:v>0.16200000000000001</c:v>
                </c:pt>
                <c:pt idx="4">
                  <c:v>0.25</c:v>
                </c:pt>
                <c:pt idx="5">
                  <c:v>0.45400000000000001</c:v>
                </c:pt>
                <c:pt idx="6">
                  <c:v>0.83800000000000008</c:v>
                </c:pt>
                <c:pt idx="7">
                  <c:v>1.552</c:v>
                </c:pt>
                <c:pt idx="8">
                  <c:v>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3F6-4C06-891B-36F52CB54EF7}"/>
            </c:ext>
          </c:extLst>
        </c:ser>
        <c:ser>
          <c:idx val="3"/>
          <c:order val="3"/>
          <c:tx>
            <c:strRef>
              <c:f>'B TV'!$A$44</c:f>
              <c:strCache>
                <c:ptCount val="1"/>
                <c:pt idx="0">
                  <c:v>Tredje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'B TV'!$C$17:$K$17</c:f>
              <c:numCache>
                <c:formatCode>General</c:formatCode>
                <c:ptCount val="9"/>
                <c:pt idx="0">
                  <c:v>4.5</c:v>
                </c:pt>
                <c:pt idx="1">
                  <c:v>4</c:v>
                </c:pt>
                <c:pt idx="2">
                  <c:v>3.5</c:v>
                </c:pt>
                <c:pt idx="3">
                  <c:v>3</c:v>
                </c:pt>
                <c:pt idx="4">
                  <c:v>2.5</c:v>
                </c:pt>
                <c:pt idx="5">
                  <c:v>2</c:v>
                </c:pt>
                <c:pt idx="6">
                  <c:v>1.5</c:v>
                </c:pt>
                <c:pt idx="7">
                  <c:v>1</c:v>
                </c:pt>
                <c:pt idx="8">
                  <c:v>0.5</c:v>
                </c:pt>
              </c:numCache>
            </c:numRef>
          </c:cat>
          <c:val>
            <c:numRef>
              <c:f>'B TV'!$C$49:$K$49</c:f>
              <c:numCache>
                <c:formatCode>0.00</c:formatCode>
                <c:ptCount val="9"/>
                <c:pt idx="0">
                  <c:v>0.16599999999999998</c:v>
                </c:pt>
                <c:pt idx="1">
                  <c:v>0.19</c:v>
                </c:pt>
                <c:pt idx="2">
                  <c:v>0.22999999999999998</c:v>
                </c:pt>
                <c:pt idx="3">
                  <c:v>0.30199999999999999</c:v>
                </c:pt>
                <c:pt idx="4">
                  <c:v>0.442</c:v>
                </c:pt>
                <c:pt idx="5">
                  <c:v>0.68399999999999994</c:v>
                </c:pt>
                <c:pt idx="6">
                  <c:v>1.1160000000000001</c:v>
                </c:pt>
                <c:pt idx="7">
                  <c:v>1.8940000000000001</c:v>
                </c:pt>
                <c:pt idx="8">
                  <c:v>3.1580000000000004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3F6-4C06-891B-36F52CB54EF7}"/>
            </c:ext>
          </c:extLst>
        </c:ser>
        <c:ser>
          <c:idx val="4"/>
          <c:order val="4"/>
          <c:tx>
            <c:strRef>
              <c:f>'B TV'!$A$52</c:f>
              <c:strCache>
                <c:ptCount val="1"/>
                <c:pt idx="0">
                  <c:v>Fjerde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'B TV'!$C$17:$K$17</c:f>
              <c:numCache>
                <c:formatCode>General</c:formatCode>
                <c:ptCount val="9"/>
                <c:pt idx="0">
                  <c:v>4.5</c:v>
                </c:pt>
                <c:pt idx="1">
                  <c:v>4</c:v>
                </c:pt>
                <c:pt idx="2">
                  <c:v>3.5</c:v>
                </c:pt>
                <c:pt idx="3">
                  <c:v>3</c:v>
                </c:pt>
                <c:pt idx="4">
                  <c:v>2.5</c:v>
                </c:pt>
                <c:pt idx="5">
                  <c:v>2</c:v>
                </c:pt>
                <c:pt idx="6">
                  <c:v>1.5</c:v>
                </c:pt>
                <c:pt idx="7">
                  <c:v>1</c:v>
                </c:pt>
                <c:pt idx="8">
                  <c:v>0.5</c:v>
                </c:pt>
              </c:numCache>
            </c:numRef>
          </c:cat>
          <c:val>
            <c:numRef>
              <c:f>'B TV'!$C$57:$K$57</c:f>
              <c:numCache>
                <c:formatCode>0.00</c:formatCode>
                <c:ptCount val="9"/>
                <c:pt idx="0">
                  <c:v>0.31</c:v>
                </c:pt>
                <c:pt idx="1">
                  <c:v>0.31</c:v>
                </c:pt>
                <c:pt idx="2">
                  <c:v>0.36</c:v>
                </c:pt>
                <c:pt idx="3">
                  <c:v>0.438</c:v>
                </c:pt>
                <c:pt idx="4">
                  <c:v>0.58199999999999996</c:v>
                </c:pt>
                <c:pt idx="5">
                  <c:v>0.84399999999999997</c:v>
                </c:pt>
                <c:pt idx="6">
                  <c:v>1.304</c:v>
                </c:pt>
                <c:pt idx="7">
                  <c:v>2.0179999999999998</c:v>
                </c:pt>
                <c:pt idx="8">
                  <c:v>2.8860000000000001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3F6-4C06-891B-36F52CB54EF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axMin"/>
        </c:scaling>
        <c:delete val="0"/>
        <c:axPos val="b"/>
        <c:title>
          <c:tx>
            <c:strRef>
              <c:f>'B TV'!$L$17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At val="0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3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 val="autoZero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'Køkken TH'!$N$17</c:f>
          <c:strCache>
            <c:ptCount val="1"/>
            <c:pt idx="0">
              <c:v>Reference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'Køkken TH'!$A$20</c:f>
              <c:strCache>
                <c:ptCount val="1"/>
                <c:pt idx="0">
                  <c:v>Stuen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'Køkken TH'!$E$17:$K$17</c15:sqref>
                  </c15:fullRef>
                </c:ext>
              </c:extLst>
              <c:f>'Køkken TH'!$E$17:$K$17</c:f>
              <c:numCache>
                <c:formatCode>General</c:formatCode>
                <c:ptCount val="7"/>
                <c:pt idx="0">
                  <c:v>3.5</c:v>
                </c:pt>
                <c:pt idx="1">
                  <c:v>3</c:v>
                </c:pt>
                <c:pt idx="2">
                  <c:v>2.5</c:v>
                </c:pt>
                <c:pt idx="3">
                  <c:v>2</c:v>
                </c:pt>
                <c:pt idx="4">
                  <c:v>1.5</c:v>
                </c:pt>
                <c:pt idx="5">
                  <c:v>1</c:v>
                </c:pt>
                <c:pt idx="6">
                  <c:v>0.5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'Køkken TH'!$C$23:$J$23</c15:sqref>
                  </c15:fullRef>
                </c:ext>
              </c:extLst>
              <c:f>'Køkken TH'!$C$23:$I$23</c:f>
              <c:numCache>
                <c:formatCode>0.00</c:formatCode>
                <c:ptCount val="7"/>
                <c:pt idx="0">
                  <c:v>0.03</c:v>
                </c:pt>
                <c:pt idx="1">
                  <c:v>3.6666666666666667E-2</c:v>
                </c:pt>
                <c:pt idx="2">
                  <c:v>5.3333333333333337E-2</c:v>
                </c:pt>
                <c:pt idx="3">
                  <c:v>7.0000000000000007E-2</c:v>
                </c:pt>
                <c:pt idx="4">
                  <c:v>0.21</c:v>
                </c:pt>
                <c:pt idx="5">
                  <c:v>0.69666666666666666</c:v>
                </c:pt>
                <c:pt idx="6">
                  <c:v>2.1799999999999997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E6-43E8-8E19-5061A75C7B20}"/>
            </c:ext>
          </c:extLst>
        </c:ser>
        <c:ser>
          <c:idx val="1"/>
          <c:order val="1"/>
          <c:tx>
            <c:strRef>
              <c:f>'Køkken TH'!$A$28</c:f>
              <c:strCache>
                <c:ptCount val="1"/>
                <c:pt idx="0">
                  <c:v>Første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'Køkken TH'!$E$17:$K$17</c15:sqref>
                  </c15:fullRef>
                </c:ext>
              </c:extLst>
              <c:f>'Køkken TH'!$E$17:$K$17</c:f>
              <c:numCache>
                <c:formatCode>General</c:formatCode>
                <c:ptCount val="7"/>
                <c:pt idx="0">
                  <c:v>3.5</c:v>
                </c:pt>
                <c:pt idx="1">
                  <c:v>3</c:v>
                </c:pt>
                <c:pt idx="2">
                  <c:v>2.5</c:v>
                </c:pt>
                <c:pt idx="3">
                  <c:v>2</c:v>
                </c:pt>
                <c:pt idx="4">
                  <c:v>1.5</c:v>
                </c:pt>
                <c:pt idx="5">
                  <c:v>1</c:v>
                </c:pt>
                <c:pt idx="6">
                  <c:v>0.5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'Køkken TH'!$C$31:$J$31</c15:sqref>
                  </c15:fullRef>
                </c:ext>
              </c:extLst>
              <c:f>'Køkken TH'!$C$31:$I$31</c:f>
              <c:numCache>
                <c:formatCode>0.00</c:formatCode>
                <c:ptCount val="7"/>
                <c:pt idx="0">
                  <c:v>0.04</c:v>
                </c:pt>
                <c:pt idx="1">
                  <c:v>5.000000000000001E-2</c:v>
                </c:pt>
                <c:pt idx="2">
                  <c:v>6.3333333333333339E-2</c:v>
                </c:pt>
                <c:pt idx="3">
                  <c:v>0.13000000000000003</c:v>
                </c:pt>
                <c:pt idx="4">
                  <c:v>0.34</c:v>
                </c:pt>
                <c:pt idx="5">
                  <c:v>0.95666666666666667</c:v>
                </c:pt>
                <c:pt idx="6">
                  <c:v>2.48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E6-43E8-8E19-5061A75C7B20}"/>
            </c:ext>
          </c:extLst>
        </c:ser>
        <c:ser>
          <c:idx val="2"/>
          <c:order val="2"/>
          <c:tx>
            <c:strRef>
              <c:f>'Køkken TH'!$A$36</c:f>
              <c:strCache>
                <c:ptCount val="1"/>
                <c:pt idx="0">
                  <c:v>Anden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'Køkken TH'!$E$17:$K$17</c15:sqref>
                  </c15:fullRef>
                </c:ext>
              </c:extLst>
              <c:f>'Køkken TH'!$E$17:$K$17</c:f>
              <c:numCache>
                <c:formatCode>General</c:formatCode>
                <c:ptCount val="7"/>
                <c:pt idx="0">
                  <c:v>3.5</c:v>
                </c:pt>
                <c:pt idx="1">
                  <c:v>3</c:v>
                </c:pt>
                <c:pt idx="2">
                  <c:v>2.5</c:v>
                </c:pt>
                <c:pt idx="3">
                  <c:v>2</c:v>
                </c:pt>
                <c:pt idx="4">
                  <c:v>1.5</c:v>
                </c:pt>
                <c:pt idx="5">
                  <c:v>1</c:v>
                </c:pt>
                <c:pt idx="6">
                  <c:v>0.5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'Køkken TH'!$C$39:$J$39</c15:sqref>
                  </c15:fullRef>
                </c:ext>
              </c:extLst>
              <c:f>'Køkken TH'!$C$39:$I$39</c:f>
              <c:numCache>
                <c:formatCode>0.00</c:formatCode>
                <c:ptCount val="7"/>
                <c:pt idx="0">
                  <c:v>4.6666666666666669E-2</c:v>
                </c:pt>
                <c:pt idx="1">
                  <c:v>6.3333333333333339E-2</c:v>
                </c:pt>
                <c:pt idx="2">
                  <c:v>0.11333333333333334</c:v>
                </c:pt>
                <c:pt idx="3">
                  <c:v>0.23</c:v>
                </c:pt>
                <c:pt idx="4">
                  <c:v>0.50333333333333341</c:v>
                </c:pt>
                <c:pt idx="5">
                  <c:v>1.1866666666666668</c:v>
                </c:pt>
                <c:pt idx="6">
                  <c:v>2.7350000000000003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E6-43E8-8E19-5061A75C7B20}"/>
            </c:ext>
          </c:extLst>
        </c:ser>
        <c:ser>
          <c:idx val="3"/>
          <c:order val="3"/>
          <c:tx>
            <c:strRef>
              <c:f>'Køkken TH'!$A$44</c:f>
              <c:strCache>
                <c:ptCount val="1"/>
                <c:pt idx="0">
                  <c:v>Tredje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'Køkken TH'!$E$17:$K$17</c15:sqref>
                  </c15:fullRef>
                </c:ext>
              </c:extLst>
              <c:f>'Køkken TH'!$E$17:$K$17</c:f>
              <c:numCache>
                <c:formatCode>General</c:formatCode>
                <c:ptCount val="7"/>
                <c:pt idx="0">
                  <c:v>3.5</c:v>
                </c:pt>
                <c:pt idx="1">
                  <c:v>3</c:v>
                </c:pt>
                <c:pt idx="2">
                  <c:v>2.5</c:v>
                </c:pt>
                <c:pt idx="3">
                  <c:v>2</c:v>
                </c:pt>
                <c:pt idx="4">
                  <c:v>1.5</c:v>
                </c:pt>
                <c:pt idx="5">
                  <c:v>1</c:v>
                </c:pt>
                <c:pt idx="6">
                  <c:v>0.5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'Køkken TH'!$C$47:$J$47</c15:sqref>
                  </c15:fullRef>
                </c:ext>
              </c:extLst>
              <c:f>'Køkken TH'!$C$47:$I$47</c:f>
              <c:numCache>
                <c:formatCode>0.00</c:formatCode>
                <c:ptCount val="7"/>
                <c:pt idx="0">
                  <c:v>8.666666666666667E-2</c:v>
                </c:pt>
                <c:pt idx="1">
                  <c:v>0.12</c:v>
                </c:pt>
                <c:pt idx="2">
                  <c:v>0.20333333333333334</c:v>
                </c:pt>
                <c:pt idx="3">
                  <c:v>0.34666666666666668</c:v>
                </c:pt>
                <c:pt idx="4">
                  <c:v>0.66</c:v>
                </c:pt>
                <c:pt idx="5">
                  <c:v>1.3833333333333335</c:v>
                </c:pt>
                <c:pt idx="6">
                  <c:v>2.9849999999999999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E6-43E8-8E19-5061A75C7B20}"/>
            </c:ext>
          </c:extLst>
        </c:ser>
        <c:ser>
          <c:idx val="4"/>
          <c:order val="4"/>
          <c:tx>
            <c:strRef>
              <c:f>'Køkken TH'!$A$52</c:f>
              <c:strCache>
                <c:ptCount val="1"/>
                <c:pt idx="0">
                  <c:v>Fjerde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'Køkken TH'!$E$17:$K$17</c15:sqref>
                  </c15:fullRef>
                </c:ext>
              </c:extLst>
              <c:f>'Køkken TH'!$E$17:$K$17</c:f>
              <c:numCache>
                <c:formatCode>General</c:formatCode>
                <c:ptCount val="7"/>
                <c:pt idx="0">
                  <c:v>3.5</c:v>
                </c:pt>
                <c:pt idx="1">
                  <c:v>3</c:v>
                </c:pt>
                <c:pt idx="2">
                  <c:v>2.5</c:v>
                </c:pt>
                <c:pt idx="3">
                  <c:v>2</c:v>
                </c:pt>
                <c:pt idx="4">
                  <c:v>1.5</c:v>
                </c:pt>
                <c:pt idx="5">
                  <c:v>1</c:v>
                </c:pt>
                <c:pt idx="6">
                  <c:v>0.5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'Køkken TH'!$C$55:$J$55</c15:sqref>
                  </c15:fullRef>
                </c:ext>
              </c:extLst>
              <c:f>'Køkken TH'!$C$55:$I$55</c:f>
              <c:numCache>
                <c:formatCode>0.00</c:formatCode>
                <c:ptCount val="7"/>
                <c:pt idx="0">
                  <c:v>0.14666666666666667</c:v>
                </c:pt>
                <c:pt idx="1">
                  <c:v>0.19666666666666668</c:v>
                </c:pt>
                <c:pt idx="2">
                  <c:v>0.29666666666666663</c:v>
                </c:pt>
                <c:pt idx="3">
                  <c:v>0.46666666666666673</c:v>
                </c:pt>
                <c:pt idx="4">
                  <c:v>0.80333333333333323</c:v>
                </c:pt>
                <c:pt idx="5">
                  <c:v>1.5599999999999998</c:v>
                </c:pt>
                <c:pt idx="6">
                  <c:v>3.21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4E6-43E8-8E19-5061A75C7B2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axMin"/>
        </c:scaling>
        <c:delete val="0"/>
        <c:axPos val="b"/>
        <c:title>
          <c:tx>
            <c:strRef>
              <c:f>'Køkken TH'!$L$17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At val="0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3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At val="1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'Køkken TV'!$N$17</c:f>
          <c:strCache>
            <c:ptCount val="1"/>
            <c:pt idx="0">
              <c:v>Reference</c:v>
            </c:pt>
          </c:strCache>
        </c:strRef>
      </c:tx>
      <c:layout>
        <c:manualLayout>
          <c:xMode val="edge"/>
          <c:yMode val="edge"/>
          <c:x val="0.88267548970772136"/>
          <c:y val="7.6051480407054381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 algn="l">
            <a:defRPr sz="11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j-ea"/>
              <a:cs typeface="+mj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1713124946899313E-2"/>
          <c:y val="9.8195086269953963E-2"/>
          <c:w val="0.94267921001614252"/>
          <c:h val="0.83328819444444446"/>
        </c:manualLayout>
      </c:layout>
      <c:lineChart>
        <c:grouping val="standard"/>
        <c:varyColors val="0"/>
        <c:ser>
          <c:idx val="0"/>
          <c:order val="0"/>
          <c:tx>
            <c:strRef>
              <c:f>'Køkken TV'!$A$20</c:f>
              <c:strCache>
                <c:ptCount val="1"/>
                <c:pt idx="0">
                  <c:v>Stuen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'Køkken TV'!$E$17:$K$17</c15:sqref>
                  </c15:fullRef>
                </c:ext>
              </c:extLst>
              <c:f>'Køkken TV'!$E$17:$K$17</c:f>
              <c:numCache>
                <c:formatCode>General</c:formatCode>
                <c:ptCount val="7"/>
                <c:pt idx="0">
                  <c:v>3.5</c:v>
                </c:pt>
                <c:pt idx="1">
                  <c:v>3</c:v>
                </c:pt>
                <c:pt idx="2">
                  <c:v>2.5</c:v>
                </c:pt>
                <c:pt idx="3">
                  <c:v>2</c:v>
                </c:pt>
                <c:pt idx="4">
                  <c:v>1.5</c:v>
                </c:pt>
                <c:pt idx="5">
                  <c:v>1</c:v>
                </c:pt>
                <c:pt idx="6">
                  <c:v>0.5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'Køkken TV'!$C$23:$J$23</c15:sqref>
                  </c15:fullRef>
                </c:ext>
              </c:extLst>
              <c:f>'Køkken TV'!$C$23:$I$23</c:f>
              <c:numCache>
                <c:formatCode>0.00</c:formatCode>
                <c:ptCount val="7"/>
                <c:pt idx="0">
                  <c:v>0.02</c:v>
                </c:pt>
                <c:pt idx="1">
                  <c:v>0.03</c:v>
                </c:pt>
                <c:pt idx="2">
                  <c:v>0.04</c:v>
                </c:pt>
                <c:pt idx="3">
                  <c:v>0.06</c:v>
                </c:pt>
                <c:pt idx="4">
                  <c:v>0.21999999999999997</c:v>
                </c:pt>
                <c:pt idx="5">
                  <c:v>0.58333333333333337</c:v>
                </c:pt>
                <c:pt idx="6">
                  <c:v>1.4750000000000001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3B-4C64-A669-0BD6D494F327}"/>
            </c:ext>
          </c:extLst>
        </c:ser>
        <c:ser>
          <c:idx val="1"/>
          <c:order val="1"/>
          <c:tx>
            <c:strRef>
              <c:f>'Køkken TV'!$A$28</c:f>
              <c:strCache>
                <c:ptCount val="1"/>
                <c:pt idx="0">
                  <c:v>Første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'Køkken TV'!$E$17:$K$17</c15:sqref>
                  </c15:fullRef>
                </c:ext>
              </c:extLst>
              <c:f>'Køkken TV'!$E$17:$K$17</c:f>
              <c:numCache>
                <c:formatCode>General</c:formatCode>
                <c:ptCount val="7"/>
                <c:pt idx="0">
                  <c:v>3.5</c:v>
                </c:pt>
                <c:pt idx="1">
                  <c:v>3</c:v>
                </c:pt>
                <c:pt idx="2">
                  <c:v>2.5</c:v>
                </c:pt>
                <c:pt idx="3">
                  <c:v>2</c:v>
                </c:pt>
                <c:pt idx="4">
                  <c:v>1.5</c:v>
                </c:pt>
                <c:pt idx="5">
                  <c:v>1</c:v>
                </c:pt>
                <c:pt idx="6">
                  <c:v>0.5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'Køkken TV'!$C$31:$J$31</c15:sqref>
                  </c15:fullRef>
                </c:ext>
              </c:extLst>
              <c:f>'Køkken TV'!$C$31:$I$31</c:f>
              <c:numCache>
                <c:formatCode>0.00</c:formatCode>
                <c:ptCount val="7"/>
                <c:pt idx="0">
                  <c:v>0.03</c:v>
                </c:pt>
                <c:pt idx="1">
                  <c:v>3.6666666666666674E-2</c:v>
                </c:pt>
                <c:pt idx="2">
                  <c:v>4.9999999999999996E-2</c:v>
                </c:pt>
                <c:pt idx="3">
                  <c:v>0.14000000000000001</c:v>
                </c:pt>
                <c:pt idx="4">
                  <c:v>0.3666666666666667</c:v>
                </c:pt>
                <c:pt idx="5">
                  <c:v>0.82333333333333336</c:v>
                </c:pt>
                <c:pt idx="6">
                  <c:v>1.7349999999999999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3B-4C64-A669-0BD6D494F327}"/>
            </c:ext>
          </c:extLst>
        </c:ser>
        <c:ser>
          <c:idx val="2"/>
          <c:order val="2"/>
          <c:tx>
            <c:strRef>
              <c:f>'Køkken TV'!$A$36</c:f>
              <c:strCache>
                <c:ptCount val="1"/>
                <c:pt idx="0">
                  <c:v>Anden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'Køkken TV'!$E$17:$K$17</c15:sqref>
                  </c15:fullRef>
                </c:ext>
              </c:extLst>
              <c:f>'Køkken TV'!$E$17:$K$17</c:f>
              <c:numCache>
                <c:formatCode>General</c:formatCode>
                <c:ptCount val="7"/>
                <c:pt idx="0">
                  <c:v>3.5</c:v>
                </c:pt>
                <c:pt idx="1">
                  <c:v>3</c:v>
                </c:pt>
                <c:pt idx="2">
                  <c:v>2.5</c:v>
                </c:pt>
                <c:pt idx="3">
                  <c:v>2</c:v>
                </c:pt>
                <c:pt idx="4">
                  <c:v>1.5</c:v>
                </c:pt>
                <c:pt idx="5">
                  <c:v>1</c:v>
                </c:pt>
                <c:pt idx="6">
                  <c:v>0.5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'Køkken TV'!$C$39:$J$39</c15:sqref>
                  </c15:fullRef>
                </c:ext>
              </c:extLst>
              <c:f>'Køkken TV'!$C$39:$I$39</c:f>
              <c:numCache>
                <c:formatCode>0.00</c:formatCode>
                <c:ptCount val="7"/>
                <c:pt idx="0">
                  <c:v>3.6666666666666674E-2</c:v>
                </c:pt>
                <c:pt idx="1">
                  <c:v>5.6666666666666671E-2</c:v>
                </c:pt>
                <c:pt idx="2">
                  <c:v>0.12333333333333334</c:v>
                </c:pt>
                <c:pt idx="3">
                  <c:v>0.27</c:v>
                </c:pt>
                <c:pt idx="4">
                  <c:v>0.55000000000000004</c:v>
                </c:pt>
                <c:pt idx="5">
                  <c:v>1.03</c:v>
                </c:pt>
                <c:pt idx="6">
                  <c:v>1.9450000000000001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83B-4C64-A669-0BD6D494F327}"/>
            </c:ext>
          </c:extLst>
        </c:ser>
        <c:ser>
          <c:idx val="3"/>
          <c:order val="3"/>
          <c:tx>
            <c:strRef>
              <c:f>'Køkken TV'!$A$44</c:f>
              <c:strCache>
                <c:ptCount val="1"/>
                <c:pt idx="0">
                  <c:v>Tredje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'Køkken TV'!$E$17:$K$17</c15:sqref>
                  </c15:fullRef>
                </c:ext>
              </c:extLst>
              <c:f>'Køkken TV'!$E$17:$K$17</c:f>
              <c:numCache>
                <c:formatCode>General</c:formatCode>
                <c:ptCount val="7"/>
                <c:pt idx="0">
                  <c:v>3.5</c:v>
                </c:pt>
                <c:pt idx="1">
                  <c:v>3</c:v>
                </c:pt>
                <c:pt idx="2">
                  <c:v>2.5</c:v>
                </c:pt>
                <c:pt idx="3">
                  <c:v>2</c:v>
                </c:pt>
                <c:pt idx="4">
                  <c:v>1.5</c:v>
                </c:pt>
                <c:pt idx="5">
                  <c:v>1</c:v>
                </c:pt>
                <c:pt idx="6">
                  <c:v>0.5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'Køkken TV'!$C$47:$J$47</c15:sqref>
                  </c15:fullRef>
                </c:ext>
              </c:extLst>
              <c:f>'Køkken TV'!$C$47:$I$47</c:f>
              <c:numCache>
                <c:formatCode>0.00</c:formatCode>
                <c:ptCount val="7"/>
                <c:pt idx="0">
                  <c:v>8.666666666666667E-2</c:v>
                </c:pt>
                <c:pt idx="1">
                  <c:v>0.12666666666666668</c:v>
                </c:pt>
                <c:pt idx="2">
                  <c:v>0.22999999999999998</c:v>
                </c:pt>
                <c:pt idx="3">
                  <c:v>0.40333333333333332</c:v>
                </c:pt>
                <c:pt idx="4">
                  <c:v>0.71</c:v>
                </c:pt>
                <c:pt idx="5">
                  <c:v>1.2033333333333334</c:v>
                </c:pt>
                <c:pt idx="6">
                  <c:v>2.145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83B-4C64-A669-0BD6D494F327}"/>
            </c:ext>
          </c:extLst>
        </c:ser>
        <c:ser>
          <c:idx val="4"/>
          <c:order val="4"/>
          <c:tx>
            <c:strRef>
              <c:f>'Køkken TV'!$A$52</c:f>
              <c:strCache>
                <c:ptCount val="1"/>
                <c:pt idx="0">
                  <c:v>Fjerde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'Køkken TV'!$E$17:$K$17</c15:sqref>
                  </c15:fullRef>
                </c:ext>
              </c:extLst>
              <c:f>'Køkken TV'!$E$17:$K$17</c:f>
              <c:numCache>
                <c:formatCode>General</c:formatCode>
                <c:ptCount val="7"/>
                <c:pt idx="0">
                  <c:v>3.5</c:v>
                </c:pt>
                <c:pt idx="1">
                  <c:v>3</c:v>
                </c:pt>
                <c:pt idx="2">
                  <c:v>2.5</c:v>
                </c:pt>
                <c:pt idx="3">
                  <c:v>2</c:v>
                </c:pt>
                <c:pt idx="4">
                  <c:v>1.5</c:v>
                </c:pt>
                <c:pt idx="5">
                  <c:v>1</c:v>
                </c:pt>
                <c:pt idx="6">
                  <c:v>0.5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'Køkken TV'!$C$55:$J$55</c15:sqref>
                  </c15:fullRef>
                </c:ext>
              </c:extLst>
              <c:f>'Køkken TV'!$C$55:$I$55</c:f>
              <c:numCache>
                <c:formatCode>0.00</c:formatCode>
                <c:ptCount val="7"/>
                <c:pt idx="0">
                  <c:v>0.16666666666666666</c:v>
                </c:pt>
                <c:pt idx="1">
                  <c:v>0.2233333333333333</c:v>
                </c:pt>
                <c:pt idx="2">
                  <c:v>0.34333333333333332</c:v>
                </c:pt>
                <c:pt idx="3">
                  <c:v>0.53333333333333333</c:v>
                </c:pt>
                <c:pt idx="4">
                  <c:v>0.88</c:v>
                </c:pt>
                <c:pt idx="5">
                  <c:v>1.37</c:v>
                </c:pt>
                <c:pt idx="6">
                  <c:v>2.3849999999999998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83B-4C64-A669-0BD6D494F32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46979000"/>
        <c:axId val="246978344"/>
      </c:lineChart>
      <c:catAx>
        <c:axId val="246979000"/>
        <c:scaling>
          <c:orientation val="maxMin"/>
        </c:scaling>
        <c:delete val="0"/>
        <c:axPos val="b"/>
        <c:title>
          <c:tx>
            <c:strRef>
              <c:f>'Køkken TV'!$L$17</c:f>
              <c:strCache>
                <c:ptCount val="1"/>
                <c:pt idx="0">
                  <c:v>[m]</c:v>
                </c:pt>
              </c:strCache>
            </c:strRef>
          </c:tx>
          <c:layout>
            <c:manualLayout>
              <c:xMode val="edge"/>
              <c:yMode val="edge"/>
              <c:x val="0.95215796642868877"/>
              <c:y val="0.92618183109838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8344"/>
        <c:crossesAt val="0"/>
        <c:auto val="1"/>
        <c:lblAlgn val="ctr"/>
        <c:lblOffset val="1"/>
        <c:tickLblSkip val="1"/>
        <c:tickMarkSkip val="1"/>
        <c:noMultiLvlLbl val="0"/>
      </c:catAx>
      <c:valAx>
        <c:axId val="246978344"/>
        <c:scaling>
          <c:orientation val="minMax"/>
          <c:max val="3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 sz="800">
                    <a:latin typeface="Neo Sans Pro" panose="020B0504030504040204" pitchFamily="34" charset="0"/>
                  </a:rPr>
                  <a:t>DF</a:t>
                </a:r>
                <a:r>
                  <a:rPr lang="da-DK" sz="800" cap="none" baseline="-25000">
                    <a:latin typeface="Neo Sans Pro" panose="020B0504030504040204" pitchFamily="34" charset="0"/>
                  </a:rPr>
                  <a:t>gns</a:t>
                </a:r>
                <a:r>
                  <a:rPr lang="da-DK" sz="800">
                    <a:latin typeface="Neo Sans Pro" panose="020B0504030504040204" pitchFamily="34" charset="0"/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4.0895679576103149E-2"/>
              <c:y val="2.73258635506009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246979000"/>
        <c:crossesAt val="1"/>
        <c:crossBetween val="between"/>
        <c:majorUnit val="1"/>
        <c:minorUnit val="0.2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</c:legendEntry>
      <c:layout>
        <c:manualLayout>
          <c:xMode val="edge"/>
          <c:yMode val="edge"/>
          <c:x val="0.88242368572181529"/>
          <c:y val="0.28798286565359243"/>
          <c:w val="0.10764765112428271"/>
          <c:h val="0.35815430185606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Køkken TH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Køkken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Køkken TH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TH</a:t>
          </a:fld>
          <a:endParaRPr lang="da-DK" sz="1100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Køkken TV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Køkken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Køkken TV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TV</a:t>
          </a:fld>
          <a:endParaRPr lang="da-DK" sz="1100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5" name="Diagra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A TH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B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A TH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TH</a:t>
          </a:fld>
          <a:endParaRPr lang="da-DK" sz="11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A TV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A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A TV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TV</a:t>
          </a:fld>
          <a:endParaRPr lang="da-DK" sz="11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B TH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B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B TH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TH</a:t>
          </a:fld>
          <a:endParaRPr lang="da-DK" sz="1100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20</xdr:col>
      <xdr:colOff>57150</xdr:colOff>
      <xdr:row>15</xdr:row>
      <xdr:rowOff>57150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0.8845</cdr:x>
      <cdr:y>0.17321</cdr:y>
    </cdr:from>
    <cdr:to>
      <cdr:x>0.97077</cdr:x>
      <cdr:y>0.29343</cdr:y>
    </cdr:to>
    <cdr:sp macro="" textlink="'B TV'!$N$18">
      <cdr:nvSpPr>
        <cdr:cNvPr id="4" name="Tekstfelt 3"/>
        <cdr:cNvSpPr txBox="1"/>
      </cdr:nvSpPr>
      <cdr:spPr>
        <a:xfrm xmlns:a="http://schemas.openxmlformats.org/drawingml/2006/main">
          <a:off x="5806440" y="376155"/>
          <a:ext cx="566276" cy="2610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108000" rIns="0" rtlCol="0"/>
        <a:lstStyle xmlns:a="http://schemas.openxmlformats.org/drawingml/2006/main"/>
        <a:p xmlns:a="http://schemas.openxmlformats.org/drawingml/2006/main">
          <a:fld id="{43EA36B8-00FF-4CAF-B993-47F82FF7BE96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/>
            <a:t>Rum B</a:t>
          </a:fld>
          <a:endParaRPr lang="da-DK" sz="1100"/>
        </a:p>
      </cdr:txBody>
    </cdr:sp>
  </cdr:relSizeAnchor>
  <cdr:relSizeAnchor xmlns:cdr="http://schemas.openxmlformats.org/drawingml/2006/chartDrawing">
    <cdr:from>
      <cdr:x>0.55363</cdr:x>
      <cdr:y>0.17333</cdr:y>
    </cdr:from>
    <cdr:to>
      <cdr:x>0.62618</cdr:x>
      <cdr:y>0.25778</cdr:y>
    </cdr:to>
    <cdr:sp macro="" textlink="">
      <cdr:nvSpPr>
        <cdr:cNvPr id="2" name="Tekstfelt 1"/>
        <cdr:cNvSpPr txBox="1"/>
      </cdr:nvSpPr>
      <cdr:spPr>
        <a:xfrm xmlns:a="http://schemas.openxmlformats.org/drawingml/2006/main">
          <a:off x="3343275" y="371475"/>
          <a:ext cx="4381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a-DK" sz="1100"/>
        </a:p>
      </cdr:txBody>
    </cdr:sp>
  </cdr:relSizeAnchor>
  <cdr:relSizeAnchor xmlns:cdr="http://schemas.openxmlformats.org/drawingml/2006/chartDrawing">
    <cdr:from>
      <cdr:x>0.95763</cdr:x>
      <cdr:y>0.17447</cdr:y>
    </cdr:from>
    <cdr:to>
      <cdr:x>0.99127</cdr:x>
      <cdr:y>0.29429</cdr:y>
    </cdr:to>
    <cdr:sp macro="" textlink="'B TV'!$T$18">
      <cdr:nvSpPr>
        <cdr:cNvPr id="5" name="Tekstfelt 1"/>
        <cdr:cNvSpPr txBox="1"/>
      </cdr:nvSpPr>
      <cdr:spPr>
        <a:xfrm xmlns:a="http://schemas.openxmlformats.org/drawingml/2006/main">
          <a:off x="6286500" y="378887"/>
          <a:ext cx="220798" cy="260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46800" rIns="0" bIns="468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CC100E-5179-4FA1-BDFC-7BA1D56ED90B}" type="TxLink">
            <a:rPr lang="en-US" sz="800" b="0" i="0" u="none" strike="noStrike">
              <a:solidFill>
                <a:srgbClr val="000000"/>
              </a:solidFill>
              <a:latin typeface="Neo Sans Pro"/>
            </a:rPr>
            <a:pPr algn="l"/>
            <a:t>TV</a:t>
          </a:fld>
          <a:endParaRPr lang="da-DK" sz="1100"/>
        </a:p>
      </cdr:txBody>
    </cdr:sp>
  </cdr:relSizeAnchor>
</c:userShape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64"/>
  <sheetViews>
    <sheetView tabSelected="1" topLeftCell="A16" zoomScaleNormal="100" zoomScaleSheetLayoutView="100" zoomScalePageLayoutView="70" workbookViewId="0">
      <selection activeCell="S29" sqref="S29:T29"/>
    </sheetView>
  </sheetViews>
  <sheetFormatPr defaultColWidth="0" defaultRowHeight="11.25" zeroHeight="1" x14ac:dyDescent="0.2"/>
  <cols>
    <col min="1" max="1" width="6.5703125" style="5" customWidth="1"/>
    <col min="2" max="2" width="1" style="5" customWidth="1"/>
    <col min="3" max="11" width="4.85546875" style="6" customWidth="1"/>
    <col min="12" max="12" width="3.7109375" style="6" customWidth="1"/>
    <col min="13" max="13" width="5.28515625" style="6" customWidth="1"/>
    <col min="14" max="18" width="3.85546875" style="6" customWidth="1"/>
    <col min="19" max="20" width="3.28515625" style="5" customWidth="1"/>
    <col min="21" max="21" width="2.28515625" style="6" customWidth="1"/>
    <col min="22" max="22" width="1.42578125" style="6" customWidth="1"/>
    <col min="23" max="23" width="0" style="6" hidden="1" customWidth="1"/>
    <col min="24" max="16383" width="9.140625" style="6" hidden="1"/>
    <col min="16384" max="16384" width="81" style="6" hidden="1" customWidth="1"/>
  </cols>
  <sheetData>
    <row r="1" spans="1:22" x14ac:dyDescent="0.2">
      <c r="A1" s="7"/>
      <c r="B1" s="7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7"/>
      <c r="T1" s="7"/>
      <c r="U1" s="8"/>
      <c r="V1" s="8"/>
    </row>
    <row r="2" spans="1:22" x14ac:dyDescent="0.2">
      <c r="A2" s="7"/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7"/>
      <c r="T2" s="7"/>
      <c r="U2" s="8"/>
      <c r="V2" s="8"/>
    </row>
    <row r="3" spans="1:22" x14ac:dyDescent="0.2">
      <c r="A3" s="7"/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/>
      <c r="T3" s="7"/>
      <c r="U3" s="8"/>
      <c r="V3" s="8"/>
    </row>
    <row r="4" spans="1:22" x14ac:dyDescent="0.2">
      <c r="A4" s="7"/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7"/>
      <c r="T4" s="7"/>
      <c r="U4" s="8"/>
      <c r="V4" s="8"/>
    </row>
    <row r="5" spans="1:22" x14ac:dyDescent="0.2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7"/>
      <c r="T5" s="7"/>
      <c r="U5" s="8"/>
      <c r="V5" s="8"/>
    </row>
    <row r="6" spans="1:22" x14ac:dyDescent="0.2">
      <c r="A6" s="7"/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7"/>
      <c r="T6" s="7"/>
      <c r="U6" s="8"/>
      <c r="V6" s="8"/>
    </row>
    <row r="7" spans="1:22" x14ac:dyDescent="0.2">
      <c r="A7" s="7"/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7"/>
      <c r="T7" s="7"/>
      <c r="U7" s="8"/>
      <c r="V7" s="8"/>
    </row>
    <row r="8" spans="1:22" x14ac:dyDescent="0.2">
      <c r="A8" s="7"/>
      <c r="B8" s="7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8"/>
      <c r="V8" s="8"/>
    </row>
    <row r="9" spans="1:22" x14ac:dyDescent="0.2">
      <c r="A9" s="7"/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7"/>
      <c r="T9" s="7"/>
      <c r="U9" s="8"/>
      <c r="V9" s="8"/>
    </row>
    <row r="10" spans="1:22" x14ac:dyDescent="0.2">
      <c r="A10" s="7"/>
      <c r="B10" s="7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7"/>
      <c r="T10" s="7"/>
      <c r="U10" s="8"/>
      <c r="V10" s="8"/>
    </row>
    <row r="11" spans="1:22" x14ac:dyDescent="0.2">
      <c r="A11" s="7"/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8"/>
      <c r="V11" s="8"/>
    </row>
    <row r="12" spans="1:22" x14ac:dyDescent="0.2">
      <c r="A12" s="7"/>
      <c r="B12" s="7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7"/>
      <c r="T12" s="7"/>
      <c r="U12" s="8"/>
      <c r="V12" s="8"/>
    </row>
    <row r="13" spans="1:22" x14ac:dyDescent="0.2">
      <c r="A13" s="7"/>
      <c r="B13" s="7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7"/>
      <c r="T13" s="7"/>
      <c r="U13" s="8"/>
      <c r="V13" s="8"/>
    </row>
    <row r="14" spans="1:22" x14ac:dyDescent="0.2">
      <c r="A14" s="7"/>
      <c r="B14" s="7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7"/>
      <c r="T14" s="7"/>
      <c r="U14" s="8"/>
      <c r="V14" s="8"/>
    </row>
    <row r="15" spans="1:22" x14ac:dyDescent="0.2">
      <c r="A15" s="7"/>
      <c r="B15" s="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7"/>
      <c r="T15" s="7"/>
      <c r="U15" s="8"/>
      <c r="V15" s="8"/>
    </row>
    <row r="16" spans="1:22" x14ac:dyDescent="0.2">
      <c r="A16" s="7"/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7"/>
      <c r="T16" s="7"/>
      <c r="U16" s="8"/>
      <c r="V16" s="8"/>
    </row>
    <row r="17" spans="1:23" s="3" customFormat="1" x14ac:dyDescent="0.2">
      <c r="A17" s="53" t="s">
        <v>26</v>
      </c>
      <c r="B17" s="53"/>
      <c r="C17" s="28">
        <v>0.5</v>
      </c>
      <c r="D17" s="31">
        <f t="shared" ref="D17:K17" si="0">C17+$F$18</f>
        <v>1</v>
      </c>
      <c r="E17" s="31">
        <f t="shared" si="0"/>
        <v>1.5</v>
      </c>
      <c r="F17" s="31">
        <f t="shared" si="0"/>
        <v>2</v>
      </c>
      <c r="G17" s="31">
        <f t="shared" si="0"/>
        <v>2.5</v>
      </c>
      <c r="H17" s="31">
        <f t="shared" si="0"/>
        <v>3</v>
      </c>
      <c r="I17" s="31">
        <f t="shared" si="0"/>
        <v>3.5</v>
      </c>
      <c r="J17" s="31">
        <f t="shared" si="0"/>
        <v>4</v>
      </c>
      <c r="K17" s="31">
        <f t="shared" si="0"/>
        <v>4.5</v>
      </c>
      <c r="L17" s="34" t="s">
        <v>27</v>
      </c>
      <c r="M17" s="27" t="s">
        <v>17</v>
      </c>
      <c r="N17" s="52" t="s">
        <v>16</v>
      </c>
      <c r="O17" s="52"/>
      <c r="P17" s="52"/>
      <c r="Q17" s="52"/>
      <c r="R17" s="52"/>
      <c r="S17" s="52"/>
      <c r="T17" s="52"/>
      <c r="U17" s="52"/>
      <c r="V17" s="10"/>
    </row>
    <row r="18" spans="1:23" s="3" customFormat="1" x14ac:dyDescent="0.2">
      <c r="A18" s="54" t="s">
        <v>25</v>
      </c>
      <c r="B18" s="54"/>
      <c r="C18" s="54"/>
      <c r="D18" s="54"/>
      <c r="E18" s="54"/>
      <c r="F18" s="26">
        <v>0.5</v>
      </c>
      <c r="G18" s="32" t="s">
        <v>22</v>
      </c>
      <c r="H18" s="23"/>
      <c r="I18" s="23"/>
      <c r="J18" s="23"/>
      <c r="K18" s="23"/>
      <c r="L18" s="23"/>
      <c r="M18" s="33" t="s">
        <v>23</v>
      </c>
      <c r="N18" s="52" t="s">
        <v>28</v>
      </c>
      <c r="O18" s="52"/>
      <c r="P18" s="52"/>
      <c r="Q18" s="55" t="s">
        <v>24</v>
      </c>
      <c r="R18" s="55"/>
      <c r="S18" s="55"/>
      <c r="T18" s="52" t="s">
        <v>18</v>
      </c>
      <c r="U18" s="52"/>
      <c r="V18" s="10"/>
    </row>
    <row r="19" spans="1:23" s="3" customFormat="1" x14ac:dyDescent="0.2">
      <c r="A19" s="29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4"/>
      <c r="N19" s="24"/>
      <c r="O19" s="24"/>
      <c r="P19" s="24"/>
      <c r="Q19" s="24"/>
      <c r="R19" s="24"/>
      <c r="S19" s="25"/>
      <c r="T19" s="25"/>
      <c r="U19" s="24"/>
      <c r="V19" s="10"/>
    </row>
    <row r="20" spans="1:23" s="3" customFormat="1" x14ac:dyDescent="0.2">
      <c r="A20" s="11" t="s">
        <v>0</v>
      </c>
      <c r="B20" s="20"/>
      <c r="C20" s="44">
        <v>3.05</v>
      </c>
      <c r="D20" s="44">
        <v>1.92</v>
      </c>
      <c r="E20" s="44">
        <v>0.87</v>
      </c>
      <c r="F20" s="44">
        <v>0.3</v>
      </c>
      <c r="G20" s="44">
        <v>0.14000000000000001</v>
      </c>
      <c r="H20" s="44">
        <v>0.12</v>
      </c>
      <c r="I20" s="44">
        <v>0.09</v>
      </c>
      <c r="J20" s="44">
        <v>0.06</v>
      </c>
      <c r="K20" s="44">
        <v>0.05</v>
      </c>
      <c r="L20" s="12"/>
      <c r="M20" s="57" t="s">
        <v>11</v>
      </c>
      <c r="N20" s="58"/>
      <c r="O20" s="58"/>
      <c r="P20" s="65" t="s">
        <v>6</v>
      </c>
      <c r="Q20" s="65"/>
      <c r="R20" s="65"/>
      <c r="S20" s="66">
        <f>AVERAGE(C20:K26)</f>
        <v>0.84444444444444422</v>
      </c>
      <c r="T20" s="66"/>
      <c r="U20" s="14" t="s">
        <v>5</v>
      </c>
      <c r="V20" s="10"/>
    </row>
    <row r="21" spans="1:23" s="3" customFormat="1" ht="12.75" x14ac:dyDescent="0.2">
      <c r="A21" s="15"/>
      <c r="B21" s="22"/>
      <c r="C21" s="44">
        <v>6.48</v>
      </c>
      <c r="D21" s="44">
        <v>2.37</v>
      </c>
      <c r="E21" s="44">
        <v>0.98</v>
      </c>
      <c r="F21" s="44">
        <v>0.33</v>
      </c>
      <c r="G21" s="44">
        <v>0.18</v>
      </c>
      <c r="H21" s="44">
        <v>0.11</v>
      </c>
      <c r="I21" s="44">
        <v>7.0000000000000007E-2</v>
      </c>
      <c r="J21" s="44">
        <v>0.06</v>
      </c>
      <c r="K21" s="44">
        <v>0.06</v>
      </c>
      <c r="L21" s="12"/>
      <c r="M21" s="63"/>
      <c r="N21" s="64"/>
      <c r="O21" s="64"/>
      <c r="P21" s="67" t="s">
        <v>9</v>
      </c>
      <c r="Q21" s="67"/>
      <c r="R21" s="67"/>
      <c r="S21" s="68">
        <f>MEDIAN(C20:K26)</f>
        <v>0.12</v>
      </c>
      <c r="T21" s="68"/>
      <c r="U21" s="16" t="s">
        <v>5</v>
      </c>
      <c r="V21" s="10"/>
    </row>
    <row r="22" spans="1:23" s="3" customFormat="1" ht="12.75" x14ac:dyDescent="0.2">
      <c r="A22" s="15"/>
      <c r="B22" s="22"/>
      <c r="C22" s="44">
        <v>5.18</v>
      </c>
      <c r="D22" s="44">
        <v>2.08</v>
      </c>
      <c r="E22" s="44">
        <v>0.92</v>
      </c>
      <c r="F22" s="44">
        <v>0.4</v>
      </c>
      <c r="G22" s="44">
        <v>0.14000000000000001</v>
      </c>
      <c r="H22" s="44">
        <v>0.09</v>
      </c>
      <c r="I22" s="44">
        <v>0.08</v>
      </c>
      <c r="J22" s="44">
        <v>0.08</v>
      </c>
      <c r="K22" s="44">
        <v>0.09</v>
      </c>
      <c r="L22" s="12"/>
      <c r="M22" s="63"/>
      <c r="N22" s="64"/>
      <c r="O22" s="64"/>
      <c r="P22" s="67" t="s">
        <v>10</v>
      </c>
      <c r="Q22" s="67"/>
      <c r="R22" s="67"/>
      <c r="S22" s="68">
        <f>SMALL(C20:K26,1)</f>
        <v>0.04</v>
      </c>
      <c r="T22" s="68"/>
      <c r="U22" s="16" t="s">
        <v>5</v>
      </c>
      <c r="V22" s="10"/>
    </row>
    <row r="23" spans="1:23" s="3" customFormat="1" ht="12.75" x14ac:dyDescent="0.2">
      <c r="A23" s="15"/>
      <c r="B23" s="22"/>
      <c r="C23" s="44">
        <v>0.09</v>
      </c>
      <c r="D23" s="44">
        <v>1.1200000000000001</v>
      </c>
      <c r="E23" s="44">
        <v>0.94</v>
      </c>
      <c r="F23" s="44">
        <v>0.38</v>
      </c>
      <c r="G23" s="44">
        <v>0.12</v>
      </c>
      <c r="H23" s="44">
        <v>0.1</v>
      </c>
      <c r="I23" s="44">
        <v>0.08</v>
      </c>
      <c r="J23" s="44">
        <v>0.08</v>
      </c>
      <c r="K23" s="44">
        <v>0.09</v>
      </c>
      <c r="L23" s="12"/>
      <c r="M23" s="63"/>
      <c r="N23" s="64"/>
      <c r="O23" s="64"/>
      <c r="P23" s="67" t="s">
        <v>8</v>
      </c>
      <c r="Q23" s="67"/>
      <c r="R23" s="67"/>
      <c r="S23" s="68">
        <f>LARGE(C20:K26,1)</f>
        <v>6.48</v>
      </c>
      <c r="T23" s="68"/>
      <c r="U23" s="16" t="s">
        <v>5</v>
      </c>
      <c r="V23" s="10"/>
    </row>
    <row r="24" spans="1:23" s="3" customFormat="1" ht="12.75" x14ac:dyDescent="0.2">
      <c r="A24" s="15"/>
      <c r="B24" s="22"/>
      <c r="C24" s="44">
        <v>0.5</v>
      </c>
      <c r="D24" s="44">
        <v>1.8</v>
      </c>
      <c r="E24" s="44">
        <v>0.88</v>
      </c>
      <c r="F24" s="44">
        <v>0.35</v>
      </c>
      <c r="G24" s="44">
        <v>0.11</v>
      </c>
      <c r="H24" s="44">
        <v>0.09</v>
      </c>
      <c r="I24" s="44">
        <v>0.08</v>
      </c>
      <c r="J24" s="44">
        <v>7.0000000000000007E-2</v>
      </c>
      <c r="K24" s="44">
        <v>0.06</v>
      </c>
      <c r="L24" s="12"/>
      <c r="M24" s="57" t="s">
        <v>7</v>
      </c>
      <c r="N24" s="58"/>
      <c r="O24" s="58"/>
      <c r="P24" s="65" t="s">
        <v>14</v>
      </c>
      <c r="Q24" s="65"/>
      <c r="R24" s="65"/>
      <c r="S24" s="66">
        <f>S22/S20</f>
        <v>4.7368421052631594E-2</v>
      </c>
      <c r="T24" s="66"/>
      <c r="U24" s="14"/>
      <c r="V24" s="10"/>
    </row>
    <row r="25" spans="1:23" s="3" customFormat="1" ht="12.75" x14ac:dyDescent="0.2">
      <c r="A25" s="15"/>
      <c r="B25" s="22"/>
      <c r="C25" s="44">
        <v>6.12</v>
      </c>
      <c r="D25" s="44">
        <v>2.34</v>
      </c>
      <c r="E25" s="44">
        <v>0.95</v>
      </c>
      <c r="F25" s="44">
        <v>0.3</v>
      </c>
      <c r="G25" s="44">
        <v>0.11</v>
      </c>
      <c r="H25" s="44">
        <v>0.09</v>
      </c>
      <c r="I25" s="44">
        <v>7.0000000000000007E-2</v>
      </c>
      <c r="J25" s="44">
        <v>0.06</v>
      </c>
      <c r="K25" s="44">
        <v>0.05</v>
      </c>
      <c r="L25" s="12"/>
      <c r="M25" s="59"/>
      <c r="N25" s="60"/>
      <c r="O25" s="60"/>
      <c r="P25" s="69" t="s">
        <v>15</v>
      </c>
      <c r="Q25" s="69"/>
      <c r="R25" s="69"/>
      <c r="S25" s="70">
        <f>S22/S23</f>
        <v>6.1728395061728392E-3</v>
      </c>
      <c r="T25" s="70"/>
      <c r="U25" s="17"/>
      <c r="V25" s="10"/>
    </row>
    <row r="26" spans="1:23" s="3" customFormat="1" ht="12.75" x14ac:dyDescent="0.2">
      <c r="A26" s="15"/>
      <c r="B26" s="22"/>
      <c r="C26" s="44">
        <v>6.09</v>
      </c>
      <c r="D26" s="44">
        <v>2.2400000000000002</v>
      </c>
      <c r="E26" s="44">
        <v>0.92</v>
      </c>
      <c r="F26" s="44">
        <v>0.28999999999999998</v>
      </c>
      <c r="G26" s="44">
        <v>0.1</v>
      </c>
      <c r="H26" s="44">
        <v>0.08</v>
      </c>
      <c r="I26" s="44">
        <v>0.06</v>
      </c>
      <c r="J26" s="44">
        <v>0.05</v>
      </c>
      <c r="K26" s="44">
        <v>0.04</v>
      </c>
      <c r="L26" s="12"/>
      <c r="M26" s="61" t="s">
        <v>13</v>
      </c>
      <c r="N26" s="62"/>
      <c r="O26" s="62"/>
      <c r="P26" s="62"/>
      <c r="Q26" s="62"/>
      <c r="R26" s="62"/>
      <c r="S26" s="70">
        <f>(COUNTIF(C20:K26,"&gt;2")/COUNT(C20:K26))*100</f>
        <v>14.285714285714285</v>
      </c>
      <c r="T26" s="70"/>
      <c r="U26" s="17" t="s">
        <v>5</v>
      </c>
      <c r="V26" s="10"/>
    </row>
    <row r="27" spans="1:23" s="3" customFormat="1" x14ac:dyDescent="0.2">
      <c r="A27" s="56" t="s">
        <v>12</v>
      </c>
      <c r="B27" s="56"/>
      <c r="C27" s="13">
        <f>AVERAGE(C20:C26)</f>
        <v>3.93</v>
      </c>
      <c r="D27" s="13">
        <f t="shared" ref="D27:K27" si="1">AVERAGE(D20:D26)</f>
        <v>1.9814285714285715</v>
      </c>
      <c r="E27" s="13">
        <f t="shared" si="1"/>
        <v>0.92285714285714282</v>
      </c>
      <c r="F27" s="13">
        <f t="shared" si="1"/>
        <v>0.33571428571428574</v>
      </c>
      <c r="G27" s="13">
        <f t="shared" si="1"/>
        <v>0.12857142857142859</v>
      </c>
      <c r="H27" s="13">
        <f t="shared" si="1"/>
        <v>9.7142857142857114E-2</v>
      </c>
      <c r="I27" s="13">
        <f t="shared" si="1"/>
        <v>7.571428571428572E-2</v>
      </c>
      <c r="J27" s="13">
        <f t="shared" si="1"/>
        <v>6.5714285714285711E-2</v>
      </c>
      <c r="K27" s="13">
        <f t="shared" si="1"/>
        <v>6.2857142857142861E-2</v>
      </c>
      <c r="L27" s="18"/>
      <c r="M27" s="10"/>
      <c r="N27" s="10"/>
      <c r="O27" s="10"/>
      <c r="P27" s="10"/>
      <c r="Q27" s="10"/>
      <c r="R27" s="10"/>
      <c r="S27" s="9"/>
      <c r="T27" s="9"/>
      <c r="U27" s="10"/>
      <c r="V27" s="10"/>
      <c r="W27" s="4"/>
    </row>
    <row r="28" spans="1:23" s="3" customFormat="1" x14ac:dyDescent="0.2">
      <c r="A28" s="9"/>
      <c r="B28" s="9"/>
      <c r="C28" s="45"/>
      <c r="D28" s="45"/>
      <c r="E28" s="45"/>
      <c r="F28" s="45"/>
      <c r="G28" s="45"/>
      <c r="H28" s="45"/>
      <c r="I28" s="45"/>
      <c r="J28" s="45"/>
      <c r="K28" s="45"/>
      <c r="L28" s="10"/>
      <c r="M28" s="10"/>
      <c r="N28" s="10"/>
      <c r="O28" s="10"/>
      <c r="P28" s="10"/>
      <c r="Q28" s="10"/>
      <c r="R28" s="10"/>
      <c r="S28" s="9"/>
      <c r="T28" s="9"/>
      <c r="U28" s="10"/>
      <c r="V28" s="10"/>
    </row>
    <row r="29" spans="1:23" s="3" customFormat="1" x14ac:dyDescent="0.2">
      <c r="A29" s="11" t="s">
        <v>1</v>
      </c>
      <c r="B29" s="20"/>
      <c r="C29" s="44">
        <v>6.67</v>
      </c>
      <c r="D29" s="44">
        <v>3.01</v>
      </c>
      <c r="E29" s="44">
        <v>1.41</v>
      </c>
      <c r="F29" s="44">
        <v>0.75</v>
      </c>
      <c r="G29" s="44">
        <v>0.42</v>
      </c>
      <c r="H29" s="44">
        <v>0.28999999999999998</v>
      </c>
      <c r="I29" s="44">
        <v>0.24</v>
      </c>
      <c r="J29" s="44">
        <v>0.2</v>
      </c>
      <c r="K29" s="44">
        <v>0.14000000000000001</v>
      </c>
      <c r="L29" s="12"/>
      <c r="M29" s="57" t="s">
        <v>11</v>
      </c>
      <c r="N29" s="58"/>
      <c r="O29" s="58"/>
      <c r="P29" s="65" t="s">
        <v>6</v>
      </c>
      <c r="Q29" s="65"/>
      <c r="R29" s="65"/>
      <c r="S29" s="66">
        <f>AVERAGE(C29:K35)</f>
        <v>1.2234920634920634</v>
      </c>
      <c r="T29" s="66"/>
      <c r="U29" s="14" t="s">
        <v>5</v>
      </c>
      <c r="V29" s="10"/>
    </row>
    <row r="30" spans="1:23" s="3" customFormat="1" ht="12.75" x14ac:dyDescent="0.2">
      <c r="A30" s="15"/>
      <c r="B30" s="22"/>
      <c r="C30" s="44">
        <v>7.2</v>
      </c>
      <c r="D30" s="44">
        <v>3.02</v>
      </c>
      <c r="E30" s="44">
        <v>1.42</v>
      </c>
      <c r="F30" s="44">
        <v>0.77</v>
      </c>
      <c r="G30" s="44">
        <v>0.47</v>
      </c>
      <c r="H30" s="44">
        <v>0.32</v>
      </c>
      <c r="I30" s="44">
        <v>0.26</v>
      </c>
      <c r="J30" s="44">
        <v>0.19</v>
      </c>
      <c r="K30" s="44">
        <v>0.15</v>
      </c>
      <c r="L30" s="12"/>
      <c r="M30" s="63"/>
      <c r="N30" s="64"/>
      <c r="O30" s="64"/>
      <c r="P30" s="67" t="s">
        <v>9</v>
      </c>
      <c r="Q30" s="67"/>
      <c r="R30" s="67"/>
      <c r="S30" s="68">
        <f>MEDIAN(C29:K35)</f>
        <v>0.42</v>
      </c>
      <c r="T30" s="68"/>
      <c r="U30" s="16" t="s">
        <v>5</v>
      </c>
      <c r="V30" s="10"/>
    </row>
    <row r="31" spans="1:23" s="3" customFormat="1" ht="12.75" x14ac:dyDescent="0.2">
      <c r="A31" s="15"/>
      <c r="B31" s="22"/>
      <c r="C31" s="44">
        <v>1.6</v>
      </c>
      <c r="D31" s="44">
        <v>2.36</v>
      </c>
      <c r="E31" s="44">
        <v>1.32</v>
      </c>
      <c r="F31" s="44">
        <v>0.88</v>
      </c>
      <c r="G31" s="44">
        <v>0.53</v>
      </c>
      <c r="H31" s="44">
        <v>0.32</v>
      </c>
      <c r="I31" s="44">
        <v>0.23</v>
      </c>
      <c r="J31" s="44">
        <v>0.18</v>
      </c>
      <c r="K31" s="44">
        <v>0.16</v>
      </c>
      <c r="L31" s="12"/>
      <c r="M31" s="63"/>
      <c r="N31" s="64"/>
      <c r="O31" s="64"/>
      <c r="P31" s="67" t="s">
        <v>10</v>
      </c>
      <c r="Q31" s="67"/>
      <c r="R31" s="67"/>
      <c r="S31" s="68">
        <f>SMALL(C29:K35,1)</f>
        <v>0.14000000000000001</v>
      </c>
      <c r="T31" s="68"/>
      <c r="U31" s="16" t="s">
        <v>5</v>
      </c>
      <c r="V31" s="10"/>
    </row>
    <row r="32" spans="1:23" s="3" customFormat="1" ht="12.75" x14ac:dyDescent="0.2">
      <c r="A32" s="15"/>
      <c r="B32" s="22"/>
      <c r="C32" s="44">
        <v>0.38</v>
      </c>
      <c r="D32" s="44">
        <v>1.33</v>
      </c>
      <c r="E32" s="44">
        <v>1.37</v>
      </c>
      <c r="F32" s="44">
        <v>0.89</v>
      </c>
      <c r="G32" s="44">
        <v>0.5</v>
      </c>
      <c r="H32" s="44">
        <v>0.28000000000000003</v>
      </c>
      <c r="I32" s="44">
        <v>0.22</v>
      </c>
      <c r="J32" s="44">
        <v>0.2</v>
      </c>
      <c r="K32" s="44">
        <v>0.18</v>
      </c>
      <c r="L32" s="12"/>
      <c r="M32" s="63"/>
      <c r="N32" s="64"/>
      <c r="O32" s="64"/>
      <c r="P32" s="67" t="s">
        <v>8</v>
      </c>
      <c r="Q32" s="67"/>
      <c r="R32" s="67"/>
      <c r="S32" s="68">
        <f>LARGE(C29:K35,1)</f>
        <v>7.85</v>
      </c>
      <c r="T32" s="68"/>
      <c r="U32" s="16" t="s">
        <v>5</v>
      </c>
      <c r="V32" s="10"/>
    </row>
    <row r="33" spans="1:22" s="3" customFormat="1" ht="12.75" x14ac:dyDescent="0.2">
      <c r="A33" s="15"/>
      <c r="B33" s="22"/>
      <c r="C33" s="44">
        <v>5.54</v>
      </c>
      <c r="D33" s="44">
        <v>2.88</v>
      </c>
      <c r="E33" s="44">
        <v>1.44</v>
      </c>
      <c r="F33" s="44">
        <v>0.81</v>
      </c>
      <c r="G33" s="44">
        <v>0.44</v>
      </c>
      <c r="H33" s="44">
        <v>0.26</v>
      </c>
      <c r="I33" s="44">
        <v>0.22</v>
      </c>
      <c r="J33" s="44">
        <v>0.19</v>
      </c>
      <c r="K33" s="44">
        <v>0.17</v>
      </c>
      <c r="L33" s="12"/>
      <c r="M33" s="57" t="s">
        <v>7</v>
      </c>
      <c r="N33" s="58"/>
      <c r="O33" s="58"/>
      <c r="P33" s="65" t="s">
        <v>14</v>
      </c>
      <c r="Q33" s="65"/>
      <c r="R33" s="65"/>
      <c r="S33" s="66">
        <f>S31/S29</f>
        <v>0.11442656979761288</v>
      </c>
      <c r="T33" s="66"/>
      <c r="U33" s="14"/>
      <c r="V33" s="10"/>
    </row>
    <row r="34" spans="1:22" s="3" customFormat="1" ht="12.75" x14ac:dyDescent="0.2">
      <c r="A34" s="15"/>
      <c r="B34" s="22"/>
      <c r="C34" s="44">
        <v>7.85</v>
      </c>
      <c r="D34" s="44">
        <v>3.1</v>
      </c>
      <c r="E34" s="44">
        <v>1.5</v>
      </c>
      <c r="F34" s="44">
        <v>0.78</v>
      </c>
      <c r="G34" s="44">
        <v>0.42</v>
      </c>
      <c r="H34" s="44">
        <v>0.25</v>
      </c>
      <c r="I34" s="44">
        <v>0.21</v>
      </c>
      <c r="J34" s="44">
        <v>0.17</v>
      </c>
      <c r="K34" s="44">
        <v>0.15</v>
      </c>
      <c r="L34" s="12"/>
      <c r="M34" s="59"/>
      <c r="N34" s="60"/>
      <c r="O34" s="60"/>
      <c r="P34" s="69" t="s">
        <v>15</v>
      </c>
      <c r="Q34" s="69"/>
      <c r="R34" s="69"/>
      <c r="S34" s="70">
        <f>S31/S32</f>
        <v>1.7834394904458602E-2</v>
      </c>
      <c r="T34" s="70"/>
      <c r="U34" s="17"/>
      <c r="V34" s="10"/>
    </row>
    <row r="35" spans="1:22" s="3" customFormat="1" ht="12.75" x14ac:dyDescent="0.2">
      <c r="A35" s="15"/>
      <c r="B35" s="22"/>
      <c r="C35" s="44">
        <v>5.19</v>
      </c>
      <c r="D35" s="44">
        <v>2.54</v>
      </c>
      <c r="E35" s="44">
        <v>1.26</v>
      </c>
      <c r="F35" s="44">
        <v>0.71</v>
      </c>
      <c r="G35" s="44">
        <v>0.39</v>
      </c>
      <c r="H35" s="44">
        <v>0.24</v>
      </c>
      <c r="I35" s="44">
        <v>0.2</v>
      </c>
      <c r="J35" s="44">
        <v>0.17</v>
      </c>
      <c r="K35" s="44">
        <v>0.14000000000000001</v>
      </c>
      <c r="L35" s="12"/>
      <c r="M35" s="61" t="s">
        <v>13</v>
      </c>
      <c r="N35" s="62"/>
      <c r="O35" s="62"/>
      <c r="P35" s="62"/>
      <c r="Q35" s="62"/>
      <c r="R35" s="62"/>
      <c r="S35" s="70">
        <f>(COUNTIF(C29:K35,"&gt;2")/COUNT(C29:K35))*100</f>
        <v>17.460317460317459</v>
      </c>
      <c r="T35" s="70"/>
      <c r="U35" s="17" t="s">
        <v>5</v>
      </c>
      <c r="V35" s="10"/>
    </row>
    <row r="36" spans="1:22" s="3" customFormat="1" x14ac:dyDescent="0.2">
      <c r="A36" s="56" t="s">
        <v>12</v>
      </c>
      <c r="B36" s="56"/>
      <c r="C36" s="13">
        <f>AVERAGE(C29:C35)</f>
        <v>4.9185714285714282</v>
      </c>
      <c r="D36" s="13">
        <f t="shared" ref="D36" si="2">AVERAGE(D29:D35)</f>
        <v>2.6057142857142854</v>
      </c>
      <c r="E36" s="13">
        <f t="shared" ref="E36" si="3">AVERAGE(E29:E35)</f>
        <v>1.3885714285714286</v>
      </c>
      <c r="F36" s="13">
        <f t="shared" ref="F36" si="4">AVERAGE(F29:F35)</f>
        <v>0.7985714285714286</v>
      </c>
      <c r="G36" s="13">
        <f t="shared" ref="G36" si="5">AVERAGE(G29:G35)</f>
        <v>0.45285714285714285</v>
      </c>
      <c r="H36" s="13">
        <f t="shared" ref="H36" si="6">AVERAGE(H29:H35)</f>
        <v>0.27999999999999997</v>
      </c>
      <c r="I36" s="13">
        <f t="shared" ref="I36" si="7">AVERAGE(I29:I35)</f>
        <v>0.2257142857142857</v>
      </c>
      <c r="J36" s="13">
        <f t="shared" ref="J36" si="8">AVERAGE(J29:J35)</f>
        <v>0.18571428571428569</v>
      </c>
      <c r="K36" s="13">
        <f t="shared" ref="K36" si="9">AVERAGE(K29:K35)</f>
        <v>0.15571428571428575</v>
      </c>
      <c r="L36" s="18"/>
      <c r="M36" s="10"/>
      <c r="N36" s="10"/>
      <c r="O36" s="10"/>
      <c r="P36" s="10"/>
      <c r="Q36" s="10"/>
      <c r="R36" s="10"/>
      <c r="S36" s="9"/>
      <c r="T36" s="9"/>
      <c r="U36" s="10"/>
      <c r="V36" s="10"/>
    </row>
    <row r="37" spans="1:22" s="3" customFormat="1" x14ac:dyDescent="0.2">
      <c r="A37" s="9"/>
      <c r="B37" s="9"/>
      <c r="C37" s="45"/>
      <c r="D37" s="45"/>
      <c r="E37" s="45"/>
      <c r="F37" s="45"/>
      <c r="G37" s="45"/>
      <c r="H37" s="45"/>
      <c r="I37" s="45"/>
      <c r="J37" s="45"/>
      <c r="K37" s="45"/>
      <c r="L37" s="10"/>
      <c r="M37" s="10"/>
      <c r="N37" s="10"/>
      <c r="O37" s="10"/>
      <c r="P37" s="10"/>
      <c r="Q37" s="10"/>
      <c r="R37" s="10"/>
      <c r="S37" s="9"/>
      <c r="T37" s="9"/>
      <c r="U37" s="10"/>
      <c r="V37" s="10"/>
    </row>
    <row r="38" spans="1:22" s="3" customFormat="1" x14ac:dyDescent="0.2">
      <c r="A38" s="11" t="s">
        <v>2</v>
      </c>
      <c r="B38" s="20"/>
      <c r="C38" s="44">
        <v>6.94</v>
      </c>
      <c r="D38" s="44">
        <v>3.31</v>
      </c>
      <c r="E38" s="44">
        <v>1.65</v>
      </c>
      <c r="F38" s="44">
        <v>0.91</v>
      </c>
      <c r="G38" s="44">
        <v>0.57999999999999996</v>
      </c>
      <c r="H38" s="44">
        <v>0.43</v>
      </c>
      <c r="I38" s="44">
        <v>0.32</v>
      </c>
      <c r="J38" s="44">
        <v>0.24</v>
      </c>
      <c r="K38" s="44">
        <v>0.18</v>
      </c>
      <c r="L38" s="12"/>
      <c r="M38" s="57" t="s">
        <v>11</v>
      </c>
      <c r="N38" s="58"/>
      <c r="O38" s="58"/>
      <c r="P38" s="65" t="s">
        <v>6</v>
      </c>
      <c r="Q38" s="65"/>
      <c r="R38" s="65"/>
      <c r="S38" s="66">
        <f>AVERAGE(C38:K44)</f>
        <v>1.4136507936507936</v>
      </c>
      <c r="T38" s="66"/>
      <c r="U38" s="14" t="s">
        <v>5</v>
      </c>
      <c r="V38" s="10"/>
    </row>
    <row r="39" spans="1:22" s="3" customFormat="1" ht="12.75" x14ac:dyDescent="0.2">
      <c r="A39" s="15"/>
      <c r="B39" s="22"/>
      <c r="C39" s="44">
        <v>7.65</v>
      </c>
      <c r="D39" s="44">
        <v>3.39</v>
      </c>
      <c r="E39" s="44">
        <v>1.7</v>
      </c>
      <c r="F39" s="44">
        <v>1</v>
      </c>
      <c r="G39" s="44">
        <v>0.66</v>
      </c>
      <c r="H39" s="44">
        <v>0.46</v>
      </c>
      <c r="I39" s="44">
        <v>0.33</v>
      </c>
      <c r="J39" s="44">
        <v>0.24</v>
      </c>
      <c r="K39" s="44">
        <v>0.19</v>
      </c>
      <c r="L39" s="12"/>
      <c r="M39" s="63"/>
      <c r="N39" s="64"/>
      <c r="O39" s="64"/>
      <c r="P39" s="67" t="s">
        <v>9</v>
      </c>
      <c r="Q39" s="67"/>
      <c r="R39" s="67"/>
      <c r="S39" s="68">
        <f>MEDIAN(C38:K44)</f>
        <v>0.62</v>
      </c>
      <c r="T39" s="68"/>
      <c r="U39" s="16" t="s">
        <v>5</v>
      </c>
      <c r="V39" s="10"/>
    </row>
    <row r="40" spans="1:22" s="3" customFormat="1" ht="12.75" x14ac:dyDescent="0.2">
      <c r="A40" s="15"/>
      <c r="B40" s="22"/>
      <c r="C40" s="44">
        <v>3.53</v>
      </c>
      <c r="D40" s="44">
        <v>2.59</v>
      </c>
      <c r="E40" s="44">
        <v>1.65</v>
      </c>
      <c r="F40" s="44">
        <v>1.08</v>
      </c>
      <c r="G40" s="44">
        <v>0.7</v>
      </c>
      <c r="H40" s="44">
        <v>0.47</v>
      </c>
      <c r="I40" s="44">
        <v>0.32</v>
      </c>
      <c r="J40" s="44">
        <v>0.23</v>
      </c>
      <c r="K40" s="44">
        <v>0.19</v>
      </c>
      <c r="L40" s="12"/>
      <c r="M40" s="63"/>
      <c r="N40" s="64"/>
      <c r="O40" s="64"/>
      <c r="P40" s="67" t="s">
        <v>10</v>
      </c>
      <c r="Q40" s="67"/>
      <c r="R40" s="67"/>
      <c r="S40" s="68">
        <f>SMALL(C38:K44,1)</f>
        <v>0.18</v>
      </c>
      <c r="T40" s="68"/>
      <c r="U40" s="16" t="s">
        <v>5</v>
      </c>
      <c r="V40" s="10"/>
    </row>
    <row r="41" spans="1:22" s="3" customFormat="1" ht="12.75" x14ac:dyDescent="0.2">
      <c r="A41" s="15"/>
      <c r="B41" s="22"/>
      <c r="C41" s="44">
        <v>0.65</v>
      </c>
      <c r="D41" s="44">
        <v>2</v>
      </c>
      <c r="E41" s="44">
        <v>1.67</v>
      </c>
      <c r="F41" s="44">
        <v>1.05</v>
      </c>
      <c r="G41" s="44">
        <v>0.67</v>
      </c>
      <c r="H41" s="44">
        <v>0.46</v>
      </c>
      <c r="I41" s="44">
        <v>0.31</v>
      </c>
      <c r="J41" s="44">
        <v>0.23</v>
      </c>
      <c r="K41" s="44">
        <v>0.21</v>
      </c>
      <c r="L41" s="12"/>
      <c r="M41" s="63"/>
      <c r="N41" s="64"/>
      <c r="O41" s="64"/>
      <c r="P41" s="67" t="s">
        <v>8</v>
      </c>
      <c r="Q41" s="67"/>
      <c r="R41" s="67"/>
      <c r="S41" s="68">
        <f>LARGE(C38:K44,1)</f>
        <v>8.01</v>
      </c>
      <c r="T41" s="68"/>
      <c r="U41" s="16" t="s">
        <v>5</v>
      </c>
      <c r="V41" s="10"/>
    </row>
    <row r="42" spans="1:22" s="3" customFormat="1" ht="12.75" x14ac:dyDescent="0.2">
      <c r="A42" s="15"/>
      <c r="B42" s="22"/>
      <c r="C42" s="44">
        <v>5.61</v>
      </c>
      <c r="D42" s="44">
        <v>3.06</v>
      </c>
      <c r="E42" s="44">
        <v>1.67</v>
      </c>
      <c r="F42" s="44">
        <v>0.97</v>
      </c>
      <c r="G42" s="44">
        <v>0.62</v>
      </c>
      <c r="H42" s="44">
        <v>0.42</v>
      </c>
      <c r="I42" s="44">
        <v>0.3</v>
      </c>
      <c r="J42" s="44">
        <v>0.23</v>
      </c>
      <c r="K42" s="44">
        <v>0.21</v>
      </c>
      <c r="L42" s="12"/>
      <c r="M42" s="57" t="s">
        <v>7</v>
      </c>
      <c r="N42" s="58"/>
      <c r="O42" s="58"/>
      <c r="P42" s="65" t="s">
        <v>14</v>
      </c>
      <c r="Q42" s="65"/>
      <c r="R42" s="65"/>
      <c r="S42" s="66">
        <f>S40/S38</f>
        <v>0.12732988996182348</v>
      </c>
      <c r="T42" s="66"/>
      <c r="U42" s="14"/>
      <c r="V42" s="10"/>
    </row>
    <row r="43" spans="1:22" s="3" customFormat="1" ht="12.75" x14ac:dyDescent="0.2">
      <c r="A43" s="15"/>
      <c r="B43" s="22"/>
      <c r="C43" s="44">
        <v>8.01</v>
      </c>
      <c r="D43" s="44">
        <v>3.34</v>
      </c>
      <c r="E43" s="44">
        <v>1.71</v>
      </c>
      <c r="F43" s="44">
        <v>0.96</v>
      </c>
      <c r="G43" s="44">
        <v>0.59</v>
      </c>
      <c r="H43" s="44">
        <v>0.4</v>
      </c>
      <c r="I43" s="44">
        <v>0.27</v>
      </c>
      <c r="J43" s="44">
        <v>0.21</v>
      </c>
      <c r="K43" s="44">
        <v>0.18</v>
      </c>
      <c r="L43" s="12"/>
      <c r="M43" s="59"/>
      <c r="N43" s="60"/>
      <c r="O43" s="60"/>
      <c r="P43" s="69" t="s">
        <v>15</v>
      </c>
      <c r="Q43" s="69"/>
      <c r="R43" s="69"/>
      <c r="S43" s="70">
        <f>S40/S41</f>
        <v>2.247191011235955E-2</v>
      </c>
      <c r="T43" s="70"/>
      <c r="U43" s="17"/>
      <c r="V43" s="10"/>
    </row>
    <row r="44" spans="1:22" s="3" customFormat="1" ht="12.75" x14ac:dyDescent="0.2">
      <c r="A44" s="15"/>
      <c r="B44" s="22"/>
      <c r="C44" s="44">
        <v>5.4</v>
      </c>
      <c r="D44" s="44">
        <v>2.78</v>
      </c>
      <c r="E44" s="44">
        <v>1.49</v>
      </c>
      <c r="F44" s="44">
        <v>0.86</v>
      </c>
      <c r="G44" s="44">
        <v>0.56000000000000005</v>
      </c>
      <c r="H44" s="44">
        <v>0.38</v>
      </c>
      <c r="I44" s="44">
        <v>0.26</v>
      </c>
      <c r="J44" s="44">
        <v>0.2</v>
      </c>
      <c r="K44" s="44">
        <v>0.18</v>
      </c>
      <c r="L44" s="12"/>
      <c r="M44" s="61" t="s">
        <v>13</v>
      </c>
      <c r="N44" s="62"/>
      <c r="O44" s="62"/>
      <c r="P44" s="62"/>
      <c r="Q44" s="62"/>
      <c r="R44" s="62"/>
      <c r="S44" s="70">
        <f>(COUNTIF(C38:K44,"&gt;2")/COUNT(C38:K44))*100</f>
        <v>19.047619047619047</v>
      </c>
      <c r="T44" s="70"/>
      <c r="U44" s="17" t="s">
        <v>5</v>
      </c>
      <c r="V44" s="10"/>
    </row>
    <row r="45" spans="1:22" s="3" customFormat="1" x14ac:dyDescent="0.2">
      <c r="A45" s="56" t="s">
        <v>12</v>
      </c>
      <c r="B45" s="56"/>
      <c r="C45" s="13">
        <f>AVERAGE(C38:C44)</f>
        <v>5.3985714285714286</v>
      </c>
      <c r="D45" s="13">
        <f t="shared" ref="D45" si="10">AVERAGE(D38:D44)</f>
        <v>2.9242857142857139</v>
      </c>
      <c r="E45" s="13">
        <f t="shared" ref="E45" si="11">AVERAGE(E38:E44)</f>
        <v>1.6485714285714288</v>
      </c>
      <c r="F45" s="13">
        <f t="shared" ref="F45" si="12">AVERAGE(F38:F44)</f>
        <v>0.97571428571428576</v>
      </c>
      <c r="G45" s="13">
        <f t="shared" ref="G45" si="13">AVERAGE(G38:G44)</f>
        <v>0.62571428571428567</v>
      </c>
      <c r="H45" s="13">
        <f t="shared" ref="H45" si="14">AVERAGE(H38:H44)</f>
        <v>0.43142857142857138</v>
      </c>
      <c r="I45" s="13">
        <f t="shared" ref="I45" si="15">AVERAGE(I38:I44)</f>
        <v>0.30142857142857149</v>
      </c>
      <c r="J45" s="13">
        <f t="shared" ref="J45" si="16">AVERAGE(J38:J44)</f>
        <v>0.2257142857142857</v>
      </c>
      <c r="K45" s="13">
        <f t="shared" ref="K45" si="17">AVERAGE(K38:K44)</f>
        <v>0.19142857142857142</v>
      </c>
      <c r="L45" s="18"/>
      <c r="M45" s="10"/>
      <c r="N45" s="10"/>
      <c r="O45" s="10"/>
      <c r="P45" s="10"/>
      <c r="Q45" s="10"/>
      <c r="R45" s="10"/>
      <c r="S45" s="9"/>
      <c r="T45" s="9"/>
      <c r="U45" s="10"/>
      <c r="V45" s="10"/>
    </row>
    <row r="46" spans="1:22" s="3" customFormat="1" x14ac:dyDescent="0.2">
      <c r="A46" s="9"/>
      <c r="B46" s="9"/>
      <c r="C46" s="45"/>
      <c r="D46" s="45"/>
      <c r="E46" s="45"/>
      <c r="F46" s="45"/>
      <c r="G46" s="45"/>
      <c r="H46" s="45"/>
      <c r="I46" s="45"/>
      <c r="J46" s="45"/>
      <c r="K46" s="45"/>
      <c r="L46" s="10"/>
      <c r="M46" s="10"/>
      <c r="N46" s="10"/>
      <c r="O46" s="10"/>
      <c r="P46" s="10"/>
      <c r="Q46" s="10"/>
      <c r="R46" s="10"/>
      <c r="S46" s="9"/>
      <c r="T46" s="9"/>
      <c r="U46" s="10"/>
      <c r="V46" s="10"/>
    </row>
    <row r="47" spans="1:22" s="3" customFormat="1" x14ac:dyDescent="0.2">
      <c r="A47" s="11" t="s">
        <v>3</v>
      </c>
      <c r="B47" s="20"/>
      <c r="C47" s="44">
        <v>7.23</v>
      </c>
      <c r="D47" s="44">
        <v>3.53</v>
      </c>
      <c r="E47" s="44">
        <v>1.83</v>
      </c>
      <c r="F47" s="44">
        <v>1.06</v>
      </c>
      <c r="G47" s="44">
        <v>0.69</v>
      </c>
      <c r="H47" s="44">
        <v>0.51</v>
      </c>
      <c r="I47" s="44">
        <v>0.39</v>
      </c>
      <c r="J47" s="44">
        <v>0.3</v>
      </c>
      <c r="K47" s="44">
        <v>0.22</v>
      </c>
      <c r="L47" s="12"/>
      <c r="M47" s="57" t="s">
        <v>11</v>
      </c>
      <c r="N47" s="58"/>
      <c r="O47" s="58"/>
      <c r="P47" s="65" t="s">
        <v>6</v>
      </c>
      <c r="Q47" s="65"/>
      <c r="R47" s="65"/>
      <c r="S47" s="66">
        <f>AVERAGE(C47:K53)</f>
        <v>1.5423809523809524</v>
      </c>
      <c r="T47" s="66"/>
      <c r="U47" s="14" t="s">
        <v>5</v>
      </c>
      <c r="V47" s="10"/>
    </row>
    <row r="48" spans="1:22" s="3" customFormat="1" ht="12.75" x14ac:dyDescent="0.2">
      <c r="A48" s="15"/>
      <c r="B48" s="22"/>
      <c r="C48" s="44">
        <v>8.06</v>
      </c>
      <c r="D48" s="44">
        <v>3.64</v>
      </c>
      <c r="E48" s="44">
        <v>1.89</v>
      </c>
      <c r="F48" s="44">
        <v>1.1499999999999999</v>
      </c>
      <c r="G48" s="44">
        <v>0.76</v>
      </c>
      <c r="H48" s="44">
        <v>0.55000000000000004</v>
      </c>
      <c r="I48" s="44">
        <v>0.42</v>
      </c>
      <c r="J48" s="44">
        <v>0.31</v>
      </c>
      <c r="K48" s="44">
        <v>0.26</v>
      </c>
      <c r="L48" s="12"/>
      <c r="M48" s="63"/>
      <c r="N48" s="64"/>
      <c r="O48" s="64"/>
      <c r="P48" s="67" t="s">
        <v>9</v>
      </c>
      <c r="Q48" s="67"/>
      <c r="R48" s="67"/>
      <c r="S48" s="68">
        <f>MEDIAN(C47:K53)</f>
        <v>0.71</v>
      </c>
      <c r="T48" s="68"/>
      <c r="U48" s="16" t="s">
        <v>5</v>
      </c>
      <c r="V48" s="10"/>
    </row>
    <row r="49" spans="1:22" s="3" customFormat="1" ht="12.75" x14ac:dyDescent="0.2">
      <c r="A49" s="15"/>
      <c r="B49" s="22"/>
      <c r="C49" s="44">
        <v>3.66</v>
      </c>
      <c r="D49" s="44">
        <v>2.74</v>
      </c>
      <c r="E49" s="44">
        <v>1.8</v>
      </c>
      <c r="F49" s="44">
        <v>1.2</v>
      </c>
      <c r="G49" s="44">
        <v>0.8</v>
      </c>
      <c r="H49" s="44">
        <v>0.56999999999999995</v>
      </c>
      <c r="I49" s="44">
        <v>0.42</v>
      </c>
      <c r="J49" s="44">
        <v>0.32</v>
      </c>
      <c r="K49" s="44">
        <v>0.25</v>
      </c>
      <c r="L49" s="12"/>
      <c r="M49" s="63"/>
      <c r="N49" s="64"/>
      <c r="O49" s="64"/>
      <c r="P49" s="67" t="s">
        <v>10</v>
      </c>
      <c r="Q49" s="67"/>
      <c r="R49" s="67"/>
      <c r="S49" s="68">
        <f>SMALL(C47:K53,1)</f>
        <v>0.22</v>
      </c>
      <c r="T49" s="68"/>
      <c r="U49" s="16" t="s">
        <v>5</v>
      </c>
      <c r="V49" s="10"/>
    </row>
    <row r="50" spans="1:22" s="3" customFormat="1" ht="12.75" x14ac:dyDescent="0.2">
      <c r="A50" s="15"/>
      <c r="B50" s="22"/>
      <c r="C50" s="44">
        <v>0.67</v>
      </c>
      <c r="D50" s="44">
        <v>2.06</v>
      </c>
      <c r="E50" s="44">
        <v>1.79</v>
      </c>
      <c r="F50" s="44">
        <v>1.18</v>
      </c>
      <c r="G50" s="44">
        <v>0.78</v>
      </c>
      <c r="H50" s="44">
        <v>0.56999999999999995</v>
      </c>
      <c r="I50" s="44">
        <v>0.41</v>
      </c>
      <c r="J50" s="44">
        <v>0.32</v>
      </c>
      <c r="K50" s="44">
        <v>0.28000000000000003</v>
      </c>
      <c r="L50" s="12"/>
      <c r="M50" s="63"/>
      <c r="N50" s="64"/>
      <c r="O50" s="64"/>
      <c r="P50" s="67" t="s">
        <v>8</v>
      </c>
      <c r="Q50" s="67"/>
      <c r="R50" s="67"/>
      <c r="S50" s="68">
        <f>LARGE(C47:K53,1)</f>
        <v>8.36</v>
      </c>
      <c r="T50" s="68"/>
      <c r="U50" s="16" t="s">
        <v>5</v>
      </c>
      <c r="V50" s="10"/>
    </row>
    <row r="51" spans="1:22" s="3" customFormat="1" ht="12.75" x14ac:dyDescent="0.2">
      <c r="A51" s="15"/>
      <c r="B51" s="22"/>
      <c r="C51" s="44">
        <v>5.79</v>
      </c>
      <c r="D51" s="44">
        <v>3.19</v>
      </c>
      <c r="E51" s="44">
        <v>1.82</v>
      </c>
      <c r="F51" s="44">
        <v>1.1200000000000001</v>
      </c>
      <c r="G51" s="44">
        <v>0.75</v>
      </c>
      <c r="H51" s="44">
        <v>0.53</v>
      </c>
      <c r="I51" s="44">
        <v>0.4</v>
      </c>
      <c r="J51" s="44">
        <v>0.32</v>
      </c>
      <c r="K51" s="44">
        <v>0.27</v>
      </c>
      <c r="L51" s="12"/>
      <c r="M51" s="57" t="s">
        <v>7</v>
      </c>
      <c r="N51" s="58"/>
      <c r="O51" s="58"/>
      <c r="P51" s="65" t="s">
        <v>14</v>
      </c>
      <c r="Q51" s="65"/>
      <c r="R51" s="65"/>
      <c r="S51" s="66">
        <f>S49/S47</f>
        <v>0.14263661623958013</v>
      </c>
      <c r="T51" s="66"/>
      <c r="U51" s="14"/>
      <c r="V51" s="10"/>
    </row>
    <row r="52" spans="1:22" s="3" customFormat="1" ht="12.75" x14ac:dyDescent="0.2">
      <c r="A52" s="15"/>
      <c r="B52" s="22"/>
      <c r="C52" s="44">
        <v>8.36</v>
      </c>
      <c r="D52" s="44">
        <v>3.59</v>
      </c>
      <c r="E52" s="44">
        <v>1.89</v>
      </c>
      <c r="F52" s="44">
        <v>1.1100000000000001</v>
      </c>
      <c r="G52" s="44">
        <v>0.71</v>
      </c>
      <c r="H52" s="44">
        <v>0.51</v>
      </c>
      <c r="I52" s="44">
        <v>0.37</v>
      </c>
      <c r="J52" s="44">
        <v>0.28999999999999998</v>
      </c>
      <c r="K52" s="44">
        <v>0.24</v>
      </c>
      <c r="L52" s="12"/>
      <c r="M52" s="59"/>
      <c r="N52" s="60"/>
      <c r="O52" s="60"/>
      <c r="P52" s="69" t="s">
        <v>15</v>
      </c>
      <c r="Q52" s="69"/>
      <c r="R52" s="69"/>
      <c r="S52" s="70">
        <f>S49/S50</f>
        <v>2.6315789473684213E-2</v>
      </c>
      <c r="T52" s="70"/>
      <c r="U52" s="17"/>
      <c r="V52" s="10"/>
    </row>
    <row r="53" spans="1:22" s="3" customFormat="1" ht="12.75" x14ac:dyDescent="0.2">
      <c r="A53" s="15"/>
      <c r="B53" s="22"/>
      <c r="C53" s="44">
        <v>5.65</v>
      </c>
      <c r="D53" s="44">
        <v>2.99</v>
      </c>
      <c r="E53" s="44">
        <v>1.66</v>
      </c>
      <c r="F53" s="44">
        <v>1</v>
      </c>
      <c r="G53" s="44">
        <v>0.67</v>
      </c>
      <c r="H53" s="44">
        <v>0.48</v>
      </c>
      <c r="I53" s="44">
        <v>0.35</v>
      </c>
      <c r="J53" s="44">
        <v>0.27</v>
      </c>
      <c r="K53" s="44">
        <v>0.22</v>
      </c>
      <c r="L53" s="12"/>
      <c r="M53" s="61" t="s">
        <v>13</v>
      </c>
      <c r="N53" s="62"/>
      <c r="O53" s="62"/>
      <c r="P53" s="62"/>
      <c r="Q53" s="62"/>
      <c r="R53" s="62"/>
      <c r="S53" s="70">
        <f>(COUNTIF(C47:K53,"&gt;2")/COUNT(C47:K53))*100</f>
        <v>20.634920634920633</v>
      </c>
      <c r="T53" s="70"/>
      <c r="U53" s="17" t="s">
        <v>5</v>
      </c>
      <c r="V53" s="10"/>
    </row>
    <row r="54" spans="1:22" s="3" customFormat="1" x14ac:dyDescent="0.2">
      <c r="A54" s="56" t="s">
        <v>12</v>
      </c>
      <c r="B54" s="56"/>
      <c r="C54" s="13">
        <f>AVERAGE(C47:C53)</f>
        <v>5.6314285714285717</v>
      </c>
      <c r="D54" s="13">
        <f t="shared" ref="D54" si="18">AVERAGE(D47:D53)</f>
        <v>3.1057142857142859</v>
      </c>
      <c r="E54" s="13">
        <f t="shared" ref="E54" si="19">AVERAGE(E47:E53)</f>
        <v>1.8114285714285714</v>
      </c>
      <c r="F54" s="13">
        <f t="shared" ref="F54" si="20">AVERAGE(F47:F53)</f>
        <v>1.1171428571428572</v>
      </c>
      <c r="G54" s="13">
        <f t="shared" ref="G54" si="21">AVERAGE(G47:G53)</f>
        <v>0.73714285714285721</v>
      </c>
      <c r="H54" s="13">
        <f t="shared" ref="H54" si="22">AVERAGE(H47:H53)</f>
        <v>0.53142857142857136</v>
      </c>
      <c r="I54" s="13">
        <f t="shared" ref="I54" si="23">AVERAGE(I47:I53)</f>
        <v>0.39428571428571429</v>
      </c>
      <c r="J54" s="13">
        <f t="shared" ref="J54" si="24">AVERAGE(J47:J53)</f>
        <v>0.30428571428571427</v>
      </c>
      <c r="K54" s="13">
        <f t="shared" ref="K54" si="25">AVERAGE(K47:K53)</f>
        <v>0.24857142857142858</v>
      </c>
      <c r="L54" s="18"/>
      <c r="M54" s="10"/>
      <c r="N54" s="10"/>
      <c r="O54" s="10"/>
      <c r="P54" s="10"/>
      <c r="Q54" s="10"/>
      <c r="R54" s="10"/>
      <c r="S54" s="9"/>
      <c r="T54" s="9"/>
      <c r="U54" s="10"/>
      <c r="V54" s="10"/>
    </row>
    <row r="55" spans="1:22" s="3" customFormat="1" x14ac:dyDescent="0.2">
      <c r="A55" s="9"/>
      <c r="B55" s="9"/>
      <c r="C55" s="45"/>
      <c r="D55" s="45"/>
      <c r="E55" s="45"/>
      <c r="F55" s="45"/>
      <c r="G55" s="45"/>
      <c r="H55" s="45"/>
      <c r="I55" s="45"/>
      <c r="J55" s="45"/>
      <c r="K55" s="45"/>
      <c r="L55" s="10"/>
      <c r="M55" s="10"/>
      <c r="N55" s="10"/>
      <c r="O55" s="10"/>
      <c r="P55" s="10"/>
      <c r="Q55" s="10"/>
      <c r="R55" s="10"/>
      <c r="S55" s="9"/>
      <c r="T55" s="9"/>
      <c r="U55" s="10"/>
      <c r="V55" s="10"/>
    </row>
    <row r="56" spans="1:22" s="3" customFormat="1" x14ac:dyDescent="0.2">
      <c r="A56" s="11" t="s">
        <v>4</v>
      </c>
      <c r="B56" s="20"/>
      <c r="C56" s="44">
        <v>6.66</v>
      </c>
      <c r="D56" s="44">
        <v>3.31</v>
      </c>
      <c r="E56" s="44">
        <v>1.99</v>
      </c>
      <c r="F56" s="44">
        <v>1.27</v>
      </c>
      <c r="G56" s="44">
        <v>0.87</v>
      </c>
      <c r="H56" s="44">
        <v>0.64</v>
      </c>
      <c r="I56" s="44">
        <v>0.51</v>
      </c>
      <c r="J56" s="44">
        <v>0.4</v>
      </c>
      <c r="K56" s="44">
        <v>0.31</v>
      </c>
      <c r="L56" s="12"/>
      <c r="M56" s="57" t="s">
        <v>11</v>
      </c>
      <c r="N56" s="58"/>
      <c r="O56" s="58"/>
      <c r="P56" s="65" t="s">
        <v>6</v>
      </c>
      <c r="Q56" s="65"/>
      <c r="R56" s="65"/>
      <c r="S56" s="66">
        <f>AVERAGE(C56:K62)</f>
        <v>1.5880952380952378</v>
      </c>
      <c r="T56" s="66"/>
      <c r="U56" s="14" t="s">
        <v>5</v>
      </c>
      <c r="V56" s="10"/>
    </row>
    <row r="57" spans="1:22" s="3" customFormat="1" ht="12.75" x14ac:dyDescent="0.2">
      <c r="A57" s="15"/>
      <c r="B57" s="22"/>
      <c r="C57" s="44">
        <v>7.64</v>
      </c>
      <c r="D57" s="44">
        <v>3.49</v>
      </c>
      <c r="E57" s="44">
        <v>2.1</v>
      </c>
      <c r="F57" s="44">
        <v>1.42</v>
      </c>
      <c r="G57" s="44">
        <v>0.94</v>
      </c>
      <c r="H57" s="44">
        <v>0.68</v>
      </c>
      <c r="I57" s="44">
        <v>0.54</v>
      </c>
      <c r="J57" s="44">
        <v>0.42</v>
      </c>
      <c r="K57" s="44">
        <v>0.36</v>
      </c>
      <c r="L57" s="12"/>
      <c r="M57" s="63"/>
      <c r="N57" s="64"/>
      <c r="O57" s="64"/>
      <c r="P57" s="67" t="s">
        <v>9</v>
      </c>
      <c r="Q57" s="67"/>
      <c r="R57" s="67"/>
      <c r="S57" s="68">
        <f>MEDIAN(C56:K62)</f>
        <v>0.91</v>
      </c>
      <c r="T57" s="68"/>
      <c r="U57" s="16" t="s">
        <v>5</v>
      </c>
      <c r="V57" s="10"/>
    </row>
    <row r="58" spans="1:22" s="3" customFormat="1" ht="12.75" x14ac:dyDescent="0.2">
      <c r="A58" s="15"/>
      <c r="B58" s="22"/>
      <c r="C58" s="44">
        <v>3.17</v>
      </c>
      <c r="D58" s="44">
        <v>2.52</v>
      </c>
      <c r="E58" s="44">
        <v>1.95</v>
      </c>
      <c r="F58" s="44">
        <v>1.45</v>
      </c>
      <c r="G58" s="44">
        <v>1</v>
      </c>
      <c r="H58" s="44">
        <v>0.71</v>
      </c>
      <c r="I58" s="44">
        <v>0.55000000000000004</v>
      </c>
      <c r="J58" s="44">
        <v>0.42</v>
      </c>
      <c r="K58" s="44">
        <v>0.37</v>
      </c>
      <c r="L58" s="12"/>
      <c r="M58" s="63"/>
      <c r="N58" s="64"/>
      <c r="O58" s="64"/>
      <c r="P58" s="67" t="s">
        <v>10</v>
      </c>
      <c r="Q58" s="67"/>
      <c r="R58" s="67"/>
      <c r="S58" s="68">
        <f>SMALL(C56:K62,1)</f>
        <v>0.31</v>
      </c>
      <c r="T58" s="68"/>
      <c r="U58" s="16" t="s">
        <v>5</v>
      </c>
      <c r="V58" s="10"/>
    </row>
    <row r="59" spans="1:22" s="3" customFormat="1" ht="12.75" x14ac:dyDescent="0.2">
      <c r="A59" s="15"/>
      <c r="B59" s="22"/>
      <c r="C59" s="44">
        <v>0.52</v>
      </c>
      <c r="D59" s="44">
        <v>1.99</v>
      </c>
      <c r="E59" s="44">
        <v>1.92</v>
      </c>
      <c r="F59" s="44">
        <v>1.42</v>
      </c>
      <c r="G59" s="44">
        <v>1</v>
      </c>
      <c r="H59" s="44">
        <v>0.73</v>
      </c>
      <c r="I59" s="44">
        <v>0.57999999999999996</v>
      </c>
      <c r="J59" s="44">
        <v>0.51</v>
      </c>
      <c r="K59" s="44">
        <v>0.49</v>
      </c>
      <c r="L59" s="12"/>
      <c r="M59" s="63"/>
      <c r="N59" s="64"/>
      <c r="O59" s="64"/>
      <c r="P59" s="67" t="s">
        <v>8</v>
      </c>
      <c r="Q59" s="67"/>
      <c r="R59" s="67"/>
      <c r="S59" s="68">
        <f>LARGE(C56:K62,1)</f>
        <v>7.75</v>
      </c>
      <c r="T59" s="68"/>
      <c r="U59" s="16" t="s">
        <v>5</v>
      </c>
      <c r="V59" s="10"/>
    </row>
    <row r="60" spans="1:22" s="3" customFormat="1" ht="12.75" x14ac:dyDescent="0.2">
      <c r="A60" s="15"/>
      <c r="B60" s="22"/>
      <c r="C60" s="44">
        <v>4.96</v>
      </c>
      <c r="D60" s="44">
        <v>2.87</v>
      </c>
      <c r="E60" s="44">
        <v>1.97</v>
      </c>
      <c r="F60" s="44">
        <v>1.41</v>
      </c>
      <c r="G60" s="44">
        <v>0.96</v>
      </c>
      <c r="H60" s="44">
        <v>0.72</v>
      </c>
      <c r="I60" s="44">
        <v>0.56999999999999995</v>
      </c>
      <c r="J60" s="44">
        <v>0.49</v>
      </c>
      <c r="K60" s="44">
        <v>0.48</v>
      </c>
      <c r="L60" s="12"/>
      <c r="M60" s="57" t="s">
        <v>7</v>
      </c>
      <c r="N60" s="58"/>
      <c r="O60" s="58"/>
      <c r="P60" s="65" t="s">
        <v>14</v>
      </c>
      <c r="Q60" s="65"/>
      <c r="R60" s="65"/>
      <c r="S60" s="66">
        <f>S58/S56</f>
        <v>0.19520239880059972</v>
      </c>
      <c r="T60" s="66"/>
      <c r="U60" s="14"/>
      <c r="V60" s="10"/>
    </row>
    <row r="61" spans="1:22" s="3" customFormat="1" ht="12.75" x14ac:dyDescent="0.2">
      <c r="A61" s="15"/>
      <c r="B61" s="22"/>
      <c r="C61" s="44">
        <v>7.75</v>
      </c>
      <c r="D61" s="44">
        <v>3.48</v>
      </c>
      <c r="E61" s="44">
        <v>2.02</v>
      </c>
      <c r="F61" s="44">
        <v>1.37</v>
      </c>
      <c r="G61" s="44">
        <v>0.91</v>
      </c>
      <c r="H61" s="44">
        <v>0.66</v>
      </c>
      <c r="I61" s="44">
        <v>0.5</v>
      </c>
      <c r="J61" s="44">
        <v>0.39</v>
      </c>
      <c r="K61" s="44">
        <v>0.35</v>
      </c>
      <c r="L61" s="12"/>
      <c r="M61" s="59"/>
      <c r="N61" s="60"/>
      <c r="O61" s="60"/>
      <c r="P61" s="69" t="s">
        <v>15</v>
      </c>
      <c r="Q61" s="69"/>
      <c r="R61" s="69"/>
      <c r="S61" s="70">
        <f>S58/S59</f>
        <v>0.04</v>
      </c>
      <c r="T61" s="70"/>
      <c r="U61" s="17"/>
      <c r="V61" s="10"/>
    </row>
    <row r="62" spans="1:22" s="3" customFormat="1" ht="12.75" x14ac:dyDescent="0.2">
      <c r="A62" s="15"/>
      <c r="B62" s="22"/>
      <c r="C62" s="44">
        <v>4.92</v>
      </c>
      <c r="D62" s="44">
        <v>2.77</v>
      </c>
      <c r="E62" s="44">
        <v>1.78</v>
      </c>
      <c r="F62" s="44">
        <v>1.21</v>
      </c>
      <c r="G62" s="44">
        <v>0.85</v>
      </c>
      <c r="H62" s="44">
        <v>0.62</v>
      </c>
      <c r="I62" s="44">
        <v>0.47</v>
      </c>
      <c r="J62" s="44">
        <v>0.38</v>
      </c>
      <c r="K62" s="44">
        <v>0.34</v>
      </c>
      <c r="L62" s="12"/>
      <c r="M62" s="61" t="s">
        <v>13</v>
      </c>
      <c r="N62" s="62"/>
      <c r="O62" s="62"/>
      <c r="P62" s="62"/>
      <c r="Q62" s="62"/>
      <c r="R62" s="62"/>
      <c r="S62" s="70">
        <f>(COUNTIF(C56:K62,"&gt;2")/COUNT(C56:K62))*100</f>
        <v>22.222222222222221</v>
      </c>
      <c r="T62" s="70"/>
      <c r="U62" s="17" t="s">
        <v>5</v>
      </c>
      <c r="V62" s="10"/>
    </row>
    <row r="63" spans="1:22" s="3" customFormat="1" x14ac:dyDescent="0.2">
      <c r="A63" s="56" t="s">
        <v>12</v>
      </c>
      <c r="B63" s="56"/>
      <c r="C63" s="13">
        <f>AVERAGE(C56:C62)</f>
        <v>5.0885714285714281</v>
      </c>
      <c r="D63" s="13">
        <f t="shared" ref="D63" si="26">AVERAGE(D56:D62)</f>
        <v>2.9185714285714286</v>
      </c>
      <c r="E63" s="13">
        <f t="shared" ref="E63" si="27">AVERAGE(E56:E62)</f>
        <v>1.9614285714285713</v>
      </c>
      <c r="F63" s="13">
        <f t="shared" ref="F63" si="28">AVERAGE(F56:F62)</f>
        <v>1.3642857142857143</v>
      </c>
      <c r="G63" s="13">
        <f t="shared" ref="G63" si="29">AVERAGE(G56:G62)</f>
        <v>0.93285714285714272</v>
      </c>
      <c r="H63" s="13">
        <f t="shared" ref="H63" si="30">AVERAGE(H56:H62)</f>
        <v>0.68</v>
      </c>
      <c r="I63" s="13">
        <f t="shared" ref="I63" si="31">AVERAGE(I56:I62)</f>
        <v>0.53142857142857136</v>
      </c>
      <c r="J63" s="13">
        <f t="shared" ref="J63" si="32">AVERAGE(J56:J62)</f>
        <v>0.43000000000000005</v>
      </c>
      <c r="K63" s="13">
        <f t="shared" ref="K63" si="33">AVERAGE(K56:K62)</f>
        <v>0.38571428571428568</v>
      </c>
      <c r="L63" s="18"/>
      <c r="M63" s="10"/>
      <c r="N63" s="10"/>
      <c r="O63" s="10"/>
      <c r="P63" s="10"/>
      <c r="Q63" s="10"/>
      <c r="R63" s="10"/>
      <c r="S63" s="9"/>
      <c r="T63" s="9"/>
      <c r="U63" s="10"/>
      <c r="V63" s="10"/>
    </row>
    <row r="64" spans="1:22" hidden="1" x14ac:dyDescent="0.2"/>
  </sheetData>
  <mergeCells count="91">
    <mergeCell ref="S20:T20"/>
    <mergeCell ref="S21:T21"/>
    <mergeCell ref="S22:T22"/>
    <mergeCell ref="S23:T23"/>
    <mergeCell ref="S24:T24"/>
    <mergeCell ref="M24:O25"/>
    <mergeCell ref="S25:T25"/>
    <mergeCell ref="S26:T26"/>
    <mergeCell ref="P25:R25"/>
    <mergeCell ref="P24:R24"/>
    <mergeCell ref="M26:R26"/>
    <mergeCell ref="P20:R20"/>
    <mergeCell ref="P21:R21"/>
    <mergeCell ref="P22:R22"/>
    <mergeCell ref="P23:R23"/>
    <mergeCell ref="M20:O23"/>
    <mergeCell ref="M33:O34"/>
    <mergeCell ref="M35:R35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P33:R33"/>
    <mergeCell ref="S33:T33"/>
    <mergeCell ref="P34:R34"/>
    <mergeCell ref="S34:T34"/>
    <mergeCell ref="S35:T35"/>
    <mergeCell ref="M42:O43"/>
    <mergeCell ref="M44:R44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P42:R42"/>
    <mergeCell ref="S42:T42"/>
    <mergeCell ref="P43:R43"/>
    <mergeCell ref="S43:T43"/>
    <mergeCell ref="S44:T44"/>
    <mergeCell ref="M51:O52"/>
    <mergeCell ref="M53:R53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P51:R51"/>
    <mergeCell ref="S51:T51"/>
    <mergeCell ref="P52:R52"/>
    <mergeCell ref="S52:T52"/>
    <mergeCell ref="S53:T53"/>
    <mergeCell ref="M60:O61"/>
    <mergeCell ref="M62:R62"/>
    <mergeCell ref="M56:O59"/>
    <mergeCell ref="P56:R56"/>
    <mergeCell ref="S56:T56"/>
    <mergeCell ref="P57:R57"/>
    <mergeCell ref="S57:T57"/>
    <mergeCell ref="P58:R58"/>
    <mergeCell ref="S58:T58"/>
    <mergeCell ref="P59:R59"/>
    <mergeCell ref="S59:T59"/>
    <mergeCell ref="P60:R60"/>
    <mergeCell ref="S60:T60"/>
    <mergeCell ref="P61:R61"/>
    <mergeCell ref="S61:T61"/>
    <mergeCell ref="S62:T62"/>
    <mergeCell ref="A27:B27"/>
    <mergeCell ref="A36:B36"/>
    <mergeCell ref="A45:B45"/>
    <mergeCell ref="A54:B54"/>
    <mergeCell ref="A63:B63"/>
    <mergeCell ref="N18:P18"/>
    <mergeCell ref="A17:B17"/>
    <mergeCell ref="A18:E18"/>
    <mergeCell ref="N17:U17"/>
    <mergeCell ref="T18:U18"/>
    <mergeCell ref="Q18:S18"/>
  </mergeCells>
  <conditionalFormatting sqref="C20:K26 C29:K35 C38:K44 C47:K53 C56:K62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N18">
      <formula1>"Rum A, Rum B, Køkken"</formula1>
    </dataValidation>
    <dataValidation type="list" allowBlank="1" showInputMessage="1" showErrorMessage="1" sqref="T18">
      <formula1>"TH,TV"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8" orientation="landscape" r:id="rId1"/>
  <headerFooter>
    <oddHeader>&amp;LRum 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"/>
  <sheetViews>
    <sheetView view="pageBreakPreview" zoomScaleNormal="100" zoomScaleSheetLayoutView="100" workbookViewId="0">
      <selection activeCell="M28" sqref="M28:R34"/>
    </sheetView>
  </sheetViews>
  <sheetFormatPr defaultRowHeight="12" x14ac:dyDescent="0.2"/>
  <cols>
    <col min="1" max="9" width="4.28515625" style="43" customWidth="1"/>
    <col min="10" max="10" width="0.7109375" style="43" customWidth="1"/>
    <col min="11" max="21" width="4.28515625" style="43" customWidth="1"/>
    <col min="22" max="23" width="4.85546875" style="43" bestFit="1" customWidth="1"/>
    <col min="24" max="16384" width="9.140625" style="2"/>
  </cols>
  <sheetData>
    <row r="1" spans="1:23" x14ac:dyDescent="0.2">
      <c r="A1" s="42">
        <v>4.33</v>
      </c>
      <c r="B1" s="42">
        <v>2.59</v>
      </c>
      <c r="C1" s="42">
        <v>1.44</v>
      </c>
      <c r="D1" s="42">
        <v>0.82</v>
      </c>
      <c r="E1" s="42">
        <v>0.52</v>
      </c>
      <c r="F1" s="42">
        <v>0.36</v>
      </c>
      <c r="G1" s="42">
        <v>0.28000000000000003</v>
      </c>
      <c r="H1" s="42">
        <v>0.2</v>
      </c>
      <c r="I1" s="42">
        <v>0.16</v>
      </c>
      <c r="J1" s="42"/>
      <c r="K1" s="42">
        <v>0.13</v>
      </c>
      <c r="L1" s="42">
        <v>0.17</v>
      </c>
      <c r="M1" s="42">
        <v>0.23</v>
      </c>
      <c r="N1" s="42">
        <v>0.31</v>
      </c>
      <c r="O1" s="42">
        <v>0.47</v>
      </c>
      <c r="P1" s="42">
        <v>0.75</v>
      </c>
      <c r="Q1" s="42">
        <v>1.29</v>
      </c>
      <c r="R1" s="42">
        <v>2.2400000000000002</v>
      </c>
      <c r="S1" s="42">
        <v>3.45</v>
      </c>
      <c r="T1" s="42"/>
      <c r="U1" s="42"/>
      <c r="V1" s="42"/>
      <c r="W1" s="42"/>
    </row>
    <row r="2" spans="1:23" x14ac:dyDescent="0.2">
      <c r="A2" s="42">
        <v>7.93</v>
      </c>
      <c r="B2" s="42">
        <v>3.42</v>
      </c>
      <c r="C2" s="42">
        <v>1.7</v>
      </c>
      <c r="D2" s="42">
        <v>0.89</v>
      </c>
      <c r="E2" s="42">
        <v>0.59</v>
      </c>
      <c r="F2" s="42">
        <v>0.39</v>
      </c>
      <c r="G2" s="42">
        <v>0.28000000000000003</v>
      </c>
      <c r="H2" s="42">
        <v>0.22</v>
      </c>
      <c r="I2" s="42">
        <v>0.17</v>
      </c>
      <c r="J2" s="42"/>
      <c r="K2" s="42">
        <v>0.15</v>
      </c>
      <c r="L2" s="42">
        <v>0.2</v>
      </c>
      <c r="M2" s="42">
        <v>0.24</v>
      </c>
      <c r="N2" s="42">
        <v>0.32</v>
      </c>
      <c r="O2" s="42">
        <v>0.49</v>
      </c>
      <c r="P2" s="42">
        <v>0.81</v>
      </c>
      <c r="Q2" s="42">
        <v>1.42</v>
      </c>
      <c r="R2" s="42">
        <v>2.76</v>
      </c>
      <c r="S2" s="42">
        <v>5.72</v>
      </c>
      <c r="T2" s="42"/>
      <c r="U2" s="42"/>
      <c r="V2" s="42"/>
      <c r="W2" s="42"/>
    </row>
    <row r="3" spans="1:23" x14ac:dyDescent="0.2">
      <c r="A3" s="42">
        <v>6.34</v>
      </c>
      <c r="B3" s="42">
        <v>3.1</v>
      </c>
      <c r="C3" s="42">
        <v>1.62</v>
      </c>
      <c r="D3" s="42">
        <v>0.99</v>
      </c>
      <c r="E3" s="42">
        <v>0.6</v>
      </c>
      <c r="F3" s="42">
        <v>0.42</v>
      </c>
      <c r="G3" s="42">
        <v>0.31</v>
      </c>
      <c r="H3" s="42">
        <v>0.24</v>
      </c>
      <c r="I3" s="42">
        <v>0.21</v>
      </c>
      <c r="J3" s="42"/>
      <c r="K3" s="42">
        <v>0.23</v>
      </c>
      <c r="L3" s="42">
        <v>0.21</v>
      </c>
      <c r="M3" s="42">
        <v>0.24</v>
      </c>
      <c r="N3" s="42">
        <v>0.31</v>
      </c>
      <c r="O3" s="42">
        <v>0.47</v>
      </c>
      <c r="P3" s="42">
        <v>0.77</v>
      </c>
      <c r="Q3" s="42">
        <v>1.34</v>
      </c>
      <c r="R3" s="42">
        <v>2.4500000000000002</v>
      </c>
      <c r="S3" s="42">
        <v>4.88</v>
      </c>
      <c r="T3" s="42"/>
      <c r="U3" s="42"/>
      <c r="V3" s="42"/>
      <c r="W3" s="42"/>
    </row>
    <row r="4" spans="1:23" x14ac:dyDescent="0.2">
      <c r="A4" s="42">
        <v>0.55000000000000004</v>
      </c>
      <c r="B4" s="42">
        <v>1.97</v>
      </c>
      <c r="C4" s="42">
        <v>1.62</v>
      </c>
      <c r="D4" s="42">
        <v>0.99</v>
      </c>
      <c r="E4" s="42">
        <v>0.62</v>
      </c>
      <c r="F4" s="42">
        <v>0.41</v>
      </c>
      <c r="G4" s="42">
        <v>0.3</v>
      </c>
      <c r="H4" s="42">
        <v>0.24</v>
      </c>
      <c r="I4" s="42">
        <v>0.21</v>
      </c>
      <c r="J4" s="42"/>
      <c r="K4" s="42">
        <v>0.18</v>
      </c>
      <c r="L4" s="42">
        <v>0.2</v>
      </c>
      <c r="M4" s="42">
        <v>0.23</v>
      </c>
      <c r="N4" s="42">
        <v>0.3</v>
      </c>
      <c r="O4" s="42">
        <v>0.42</v>
      </c>
      <c r="P4" s="42">
        <v>0.63</v>
      </c>
      <c r="Q4" s="42">
        <v>0.97</v>
      </c>
      <c r="R4" s="42">
        <v>1.51</v>
      </c>
      <c r="S4" s="42">
        <v>1.43</v>
      </c>
      <c r="T4" s="42"/>
      <c r="U4" s="42"/>
      <c r="V4" s="42"/>
      <c r="W4" s="42"/>
    </row>
    <row r="5" spans="1:23" x14ac:dyDescent="0.2">
      <c r="A5" s="42">
        <v>1.66</v>
      </c>
      <c r="B5" s="42">
        <v>2.3199999999999998</v>
      </c>
      <c r="C5" s="42">
        <v>1.57</v>
      </c>
      <c r="D5" s="42">
        <v>0.98</v>
      </c>
      <c r="E5" s="42">
        <v>0.62</v>
      </c>
      <c r="F5" s="42">
        <v>0.41</v>
      </c>
      <c r="G5" s="42">
        <v>0.28999999999999998</v>
      </c>
      <c r="H5" s="42">
        <v>0.22</v>
      </c>
      <c r="I5" s="42">
        <v>0.18</v>
      </c>
      <c r="J5" s="42"/>
      <c r="K5" s="42">
        <v>0.14000000000000001</v>
      </c>
      <c r="L5" s="42">
        <v>0.17</v>
      </c>
      <c r="M5" s="42">
        <v>0.21</v>
      </c>
      <c r="N5" s="42">
        <v>0.27</v>
      </c>
      <c r="O5" s="42">
        <v>0.36</v>
      </c>
      <c r="P5" s="42">
        <v>0.46</v>
      </c>
      <c r="Q5" s="42">
        <v>0.56000000000000005</v>
      </c>
      <c r="R5" s="42">
        <v>0.51</v>
      </c>
      <c r="S5" s="42">
        <v>0.31</v>
      </c>
      <c r="T5" s="42"/>
      <c r="U5" s="42"/>
      <c r="V5" s="42"/>
      <c r="W5" s="42"/>
    </row>
    <row r="6" spans="1:23" x14ac:dyDescent="0.2">
      <c r="A6" s="42">
        <v>7.23</v>
      </c>
      <c r="B6" s="42">
        <v>3.32</v>
      </c>
      <c r="C6" s="42">
        <v>1.66</v>
      </c>
      <c r="D6" s="42">
        <v>0.94</v>
      </c>
      <c r="E6" s="42">
        <v>0.61</v>
      </c>
      <c r="F6" s="42">
        <v>0.4</v>
      </c>
      <c r="G6" s="42">
        <v>0.27</v>
      </c>
      <c r="H6" s="42">
        <v>0.21</v>
      </c>
      <c r="I6" s="42">
        <v>0.16</v>
      </c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</row>
    <row r="7" spans="1:23" x14ac:dyDescent="0.2">
      <c r="A7" s="42">
        <v>7.43</v>
      </c>
      <c r="B7" s="42">
        <v>3.31</v>
      </c>
      <c r="C7" s="42">
        <v>1.63</v>
      </c>
      <c r="D7" s="42">
        <v>0.9</v>
      </c>
      <c r="E7" s="42">
        <v>0.55000000000000004</v>
      </c>
      <c r="F7" s="42">
        <v>0.38</v>
      </c>
      <c r="G7" s="42">
        <v>0.26</v>
      </c>
      <c r="H7" s="42">
        <v>0.2</v>
      </c>
      <c r="I7" s="42">
        <v>0.14000000000000001</v>
      </c>
      <c r="J7" s="42"/>
      <c r="K7" s="42"/>
      <c r="L7" s="42"/>
      <c r="M7" s="42"/>
      <c r="N7" s="42">
        <v>0.06</v>
      </c>
      <c r="O7" s="42">
        <v>0.08</v>
      </c>
      <c r="P7" s="42">
        <v>0.15</v>
      </c>
      <c r="Q7" s="42">
        <v>0.28999999999999998</v>
      </c>
      <c r="R7" s="42">
        <v>0.76</v>
      </c>
      <c r="S7" s="42">
        <v>1.59</v>
      </c>
      <c r="T7" s="42">
        <v>2.83</v>
      </c>
      <c r="U7" s="42">
        <v>3.06</v>
      </c>
      <c r="V7" s="42"/>
      <c r="W7" s="42"/>
    </row>
    <row r="8" spans="1:23" x14ac:dyDescent="0.2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>
        <v>0.09</v>
      </c>
      <c r="O8" s="42">
        <v>0.13</v>
      </c>
      <c r="P8" s="42">
        <v>0.24</v>
      </c>
      <c r="Q8" s="42">
        <v>0.46</v>
      </c>
      <c r="R8" s="42">
        <v>0.71</v>
      </c>
      <c r="S8" s="42">
        <v>1.1599999999999999</v>
      </c>
      <c r="T8" s="42">
        <v>1.46</v>
      </c>
      <c r="U8" s="42"/>
    </row>
    <row r="9" spans="1:23" x14ac:dyDescent="0.2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>
        <v>0.11</v>
      </c>
      <c r="O9" s="42">
        <v>0.17</v>
      </c>
      <c r="P9" s="42">
        <v>0.3</v>
      </c>
      <c r="Q9" s="42">
        <v>0.46</v>
      </c>
      <c r="R9" s="42">
        <v>0.66</v>
      </c>
      <c r="S9" s="42">
        <v>0.86</v>
      </c>
      <c r="T9" s="42"/>
      <c r="U9" s="42"/>
    </row>
    <row r="10" spans="1:23" x14ac:dyDescent="0.2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</row>
    <row r="11" spans="1:23" x14ac:dyDescent="0.2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>
        <v>0.11</v>
      </c>
      <c r="O11" s="42">
        <v>0.16</v>
      </c>
      <c r="P11" s="42">
        <v>0.27</v>
      </c>
      <c r="Q11" s="42">
        <v>0.45</v>
      </c>
      <c r="R11" s="42">
        <v>0.71</v>
      </c>
      <c r="S11" s="42">
        <v>0.99</v>
      </c>
      <c r="T11" s="42"/>
      <c r="U11" s="42"/>
    </row>
    <row r="12" spans="1:23" x14ac:dyDescent="0.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>
        <v>0.08</v>
      </c>
      <c r="O12" s="42">
        <v>0.11</v>
      </c>
      <c r="P12" s="42">
        <v>0.22</v>
      </c>
      <c r="Q12" s="42">
        <v>0.4</v>
      </c>
      <c r="R12" s="42">
        <v>0.79</v>
      </c>
      <c r="S12" s="42">
        <v>1.47</v>
      </c>
      <c r="T12" s="42">
        <v>2.3199999999999998</v>
      </c>
      <c r="U12" s="42"/>
    </row>
    <row r="13" spans="1:23" x14ac:dyDescent="0.2">
      <c r="A13" s="42">
        <v>7.23</v>
      </c>
      <c r="B13" s="42">
        <v>3.53</v>
      </c>
      <c r="C13" s="42">
        <v>1.83</v>
      </c>
      <c r="D13" s="42">
        <v>1.06</v>
      </c>
      <c r="E13" s="42">
        <v>0.69</v>
      </c>
      <c r="F13" s="42">
        <v>0.51</v>
      </c>
      <c r="G13" s="42">
        <v>0.39</v>
      </c>
      <c r="H13" s="42">
        <v>0.3</v>
      </c>
      <c r="I13" s="42">
        <v>0.22</v>
      </c>
      <c r="J13" s="42"/>
      <c r="K13" s="42"/>
      <c r="L13" s="42"/>
      <c r="M13" s="42"/>
      <c r="N13" s="42">
        <v>7.0000000000000007E-2</v>
      </c>
      <c r="O13" s="42">
        <v>0.09</v>
      </c>
      <c r="P13" s="42">
        <v>0.12</v>
      </c>
      <c r="Q13" s="42">
        <v>0.19</v>
      </c>
      <c r="R13" s="42">
        <v>0.48</v>
      </c>
      <c r="S13" s="42">
        <v>1.69</v>
      </c>
      <c r="T13" s="42">
        <v>3.65</v>
      </c>
      <c r="U13" s="42">
        <v>4.93</v>
      </c>
    </row>
    <row r="14" spans="1:23" x14ac:dyDescent="0.2">
      <c r="A14" s="42">
        <v>8.06</v>
      </c>
      <c r="B14" s="42">
        <v>3.64</v>
      </c>
      <c r="C14" s="42">
        <v>1.89</v>
      </c>
      <c r="D14" s="42">
        <v>1.1499999999999999</v>
      </c>
      <c r="E14" s="42">
        <v>0.76</v>
      </c>
      <c r="F14" s="42">
        <v>0.55000000000000004</v>
      </c>
      <c r="G14" s="42">
        <v>0.42</v>
      </c>
      <c r="H14" s="42">
        <v>0.31</v>
      </c>
      <c r="I14" s="42">
        <v>0.26</v>
      </c>
      <c r="J14" s="42"/>
      <c r="K14" s="42"/>
      <c r="L14" s="42"/>
      <c r="M14" s="42"/>
    </row>
    <row r="15" spans="1:23" x14ac:dyDescent="0.2">
      <c r="A15" s="42">
        <v>3.66</v>
      </c>
      <c r="B15" s="42">
        <v>2.74</v>
      </c>
      <c r="C15" s="42">
        <v>1.8</v>
      </c>
      <c r="D15" s="42">
        <v>1.2</v>
      </c>
      <c r="E15" s="42">
        <v>0.8</v>
      </c>
      <c r="F15" s="42">
        <v>0.56999999999999995</v>
      </c>
      <c r="G15" s="42">
        <v>0.42</v>
      </c>
      <c r="H15" s="42">
        <v>0.32</v>
      </c>
      <c r="I15" s="42">
        <v>0.25</v>
      </c>
      <c r="J15" s="42"/>
      <c r="K15" s="42">
        <v>0.11</v>
      </c>
      <c r="L15" s="42">
        <v>0.13</v>
      </c>
      <c r="M15" s="42">
        <v>0.16</v>
      </c>
      <c r="N15" s="42">
        <v>0.2</v>
      </c>
      <c r="O15" s="42">
        <v>0.27</v>
      </c>
      <c r="P15" s="42">
        <v>0.34</v>
      </c>
      <c r="Q15" s="42">
        <v>0.39</v>
      </c>
      <c r="R15" s="42">
        <v>0.34</v>
      </c>
      <c r="S15" s="42">
        <v>0.16</v>
      </c>
      <c r="T15" s="42"/>
      <c r="U15" s="42"/>
      <c r="V15" s="42"/>
      <c r="W15" s="42"/>
    </row>
    <row r="16" spans="1:23" x14ac:dyDescent="0.2">
      <c r="A16" s="42">
        <v>0.67</v>
      </c>
      <c r="B16" s="42">
        <v>2.06</v>
      </c>
      <c r="C16" s="42">
        <v>1.79</v>
      </c>
      <c r="D16" s="42">
        <v>1.18</v>
      </c>
      <c r="E16" s="42">
        <v>0.78</v>
      </c>
      <c r="F16" s="42">
        <v>0.56999999999999995</v>
      </c>
      <c r="G16" s="42">
        <v>0.41</v>
      </c>
      <c r="H16" s="42">
        <v>0.32</v>
      </c>
      <c r="I16" s="42">
        <v>0.28000000000000003</v>
      </c>
      <c r="J16" s="42"/>
      <c r="K16" s="42">
        <v>0.13</v>
      </c>
      <c r="L16" s="42">
        <v>0.16</v>
      </c>
      <c r="M16" s="42">
        <v>0.18</v>
      </c>
      <c r="N16" s="42">
        <v>0.22</v>
      </c>
      <c r="O16" s="42">
        <v>0.34</v>
      </c>
      <c r="P16" s="42">
        <v>0.51</v>
      </c>
      <c r="Q16" s="42">
        <v>0.79</v>
      </c>
      <c r="R16" s="42">
        <v>1.1200000000000001</v>
      </c>
      <c r="S16" s="42">
        <v>0.86</v>
      </c>
      <c r="T16" s="42"/>
      <c r="U16" s="42"/>
      <c r="V16" s="42"/>
      <c r="W16" s="42"/>
    </row>
    <row r="17" spans="1:23" x14ac:dyDescent="0.2">
      <c r="A17" s="42">
        <v>5.79</v>
      </c>
      <c r="B17" s="42">
        <v>3.19</v>
      </c>
      <c r="C17" s="42">
        <v>1.82</v>
      </c>
      <c r="D17" s="42">
        <v>1.1200000000000001</v>
      </c>
      <c r="E17" s="42">
        <v>0.75</v>
      </c>
      <c r="F17" s="42">
        <v>0.53</v>
      </c>
      <c r="G17" s="42">
        <v>0.4</v>
      </c>
      <c r="H17" s="42">
        <v>0.32</v>
      </c>
      <c r="I17" s="42">
        <v>0.27</v>
      </c>
      <c r="J17" s="42"/>
      <c r="K17" s="42">
        <v>0.22</v>
      </c>
      <c r="L17" s="42">
        <v>0.19</v>
      </c>
      <c r="M17" s="42">
        <v>0.2</v>
      </c>
      <c r="N17" s="42">
        <v>0.26</v>
      </c>
      <c r="O17" s="42">
        <v>0.38</v>
      </c>
      <c r="P17" s="42">
        <v>0.66</v>
      </c>
      <c r="Q17" s="42">
        <v>1.1499999999999999</v>
      </c>
      <c r="R17" s="42">
        <v>2.2200000000000002</v>
      </c>
      <c r="S17" s="42">
        <v>4.18</v>
      </c>
      <c r="T17" s="42"/>
      <c r="U17" s="42"/>
      <c r="V17" s="42"/>
      <c r="W17" s="42"/>
    </row>
    <row r="18" spans="1:23" x14ac:dyDescent="0.2">
      <c r="A18" s="42">
        <v>8.36</v>
      </c>
      <c r="B18" s="42">
        <v>3.59</v>
      </c>
      <c r="C18" s="42">
        <v>1.89</v>
      </c>
      <c r="D18" s="42">
        <v>1.1100000000000001</v>
      </c>
      <c r="E18" s="42">
        <v>0.71</v>
      </c>
      <c r="F18" s="42">
        <v>0.51</v>
      </c>
      <c r="G18" s="42">
        <v>0.37</v>
      </c>
      <c r="H18" s="42">
        <v>0.28999999999999998</v>
      </c>
      <c r="I18" s="42">
        <v>0.24</v>
      </c>
      <c r="J18" s="42"/>
      <c r="K18" s="42">
        <v>0.16</v>
      </c>
      <c r="L18" s="42">
        <v>0.17</v>
      </c>
      <c r="M18" s="42">
        <v>0.2</v>
      </c>
      <c r="N18" s="42">
        <v>0.27</v>
      </c>
      <c r="O18" s="42">
        <v>0.42</v>
      </c>
      <c r="P18" s="42">
        <v>0.71</v>
      </c>
      <c r="Q18" s="42">
        <v>1.29</v>
      </c>
      <c r="R18" s="42">
        <v>2.66</v>
      </c>
      <c r="S18" s="42">
        <v>5.67</v>
      </c>
      <c r="T18" s="42"/>
      <c r="U18" s="42"/>
      <c r="V18" s="42"/>
      <c r="W18" s="42"/>
    </row>
    <row r="19" spans="1:23" x14ac:dyDescent="0.2">
      <c r="A19" s="42">
        <v>5.65</v>
      </c>
      <c r="B19" s="42">
        <v>2.99</v>
      </c>
      <c r="C19" s="42">
        <v>1.66</v>
      </c>
      <c r="D19" s="42">
        <v>1</v>
      </c>
      <c r="E19" s="42">
        <v>0.67</v>
      </c>
      <c r="F19" s="42">
        <v>0.48</v>
      </c>
      <c r="G19" s="42">
        <v>0.35</v>
      </c>
      <c r="H19" s="42">
        <v>0.27</v>
      </c>
      <c r="I19" s="42">
        <v>0.22</v>
      </c>
      <c r="J19" s="42"/>
      <c r="K19" s="42">
        <v>0.11</v>
      </c>
      <c r="L19" s="42">
        <v>0.15</v>
      </c>
      <c r="M19" s="42">
        <v>0.19</v>
      </c>
      <c r="N19" s="42">
        <v>0.26</v>
      </c>
      <c r="O19" s="42">
        <v>0.42</v>
      </c>
      <c r="P19" s="42">
        <v>0.7</v>
      </c>
      <c r="Q19" s="42">
        <v>1.21</v>
      </c>
      <c r="R19" s="42">
        <v>2.21</v>
      </c>
      <c r="S19" s="42">
        <v>3.9</v>
      </c>
      <c r="T19" s="42"/>
      <c r="U19" s="42"/>
      <c r="V19" s="42"/>
      <c r="W19" s="42"/>
    </row>
    <row r="20" spans="1:23" x14ac:dyDescent="0.2">
      <c r="J20" s="42"/>
      <c r="T20" s="42"/>
      <c r="U20" s="42"/>
      <c r="V20" s="42"/>
      <c r="W20" s="42"/>
    </row>
    <row r="21" spans="1:23" x14ac:dyDescent="0.2">
      <c r="T21" s="42"/>
      <c r="U21" s="42"/>
      <c r="V21" s="42"/>
      <c r="W21" s="42"/>
    </row>
  </sheetData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"/>
  <sheetViews>
    <sheetView view="pageBreakPreview" zoomScaleNormal="100" zoomScaleSheetLayoutView="100" workbookViewId="0">
      <selection activeCell="R29" sqref="R29"/>
    </sheetView>
  </sheetViews>
  <sheetFormatPr defaultRowHeight="12" x14ac:dyDescent="0.2"/>
  <cols>
    <col min="1" max="9" width="4.28515625" style="2" customWidth="1"/>
    <col min="10" max="10" width="0.7109375" style="2" customWidth="1"/>
    <col min="11" max="21" width="4.28515625" style="2" customWidth="1"/>
    <col min="22" max="23" width="4.85546875" style="2" bestFit="1" customWidth="1"/>
    <col min="24" max="16384" width="9.140625" style="2"/>
  </cols>
  <sheetData>
    <row r="1" spans="1:23" x14ac:dyDescent="0.2">
      <c r="A1" s="35">
        <v>3.52</v>
      </c>
      <c r="B1" s="35">
        <v>2.33</v>
      </c>
      <c r="C1" s="35">
        <v>1.54</v>
      </c>
      <c r="D1" s="35">
        <v>1</v>
      </c>
      <c r="E1" s="35">
        <v>0.66</v>
      </c>
      <c r="F1" s="35">
        <v>0.47</v>
      </c>
      <c r="G1" s="35">
        <v>0.39</v>
      </c>
      <c r="H1" s="35">
        <v>0.31</v>
      </c>
      <c r="I1" s="35">
        <v>0.26</v>
      </c>
      <c r="J1" s="35"/>
      <c r="K1" s="35">
        <v>0.27</v>
      </c>
      <c r="L1" s="35">
        <v>0.28000000000000003</v>
      </c>
      <c r="M1" s="35">
        <v>0.35</v>
      </c>
      <c r="N1" s="35">
        <v>0.45</v>
      </c>
      <c r="O1" s="35">
        <v>0.63</v>
      </c>
      <c r="P1" s="35">
        <v>0.94</v>
      </c>
      <c r="Q1" s="35">
        <v>1.51</v>
      </c>
      <c r="R1" s="35">
        <v>2.36</v>
      </c>
      <c r="S1" s="35">
        <v>3.11</v>
      </c>
      <c r="T1" s="35"/>
      <c r="U1" s="35"/>
      <c r="V1" s="35"/>
      <c r="W1" s="35"/>
    </row>
    <row r="2" spans="1:23" x14ac:dyDescent="0.2">
      <c r="A2" s="35">
        <v>7.43</v>
      </c>
      <c r="B2" s="35">
        <v>3.22</v>
      </c>
      <c r="C2" s="35">
        <v>1.87</v>
      </c>
      <c r="D2" s="35">
        <v>1.1499999999999999</v>
      </c>
      <c r="E2" s="35">
        <v>0.74</v>
      </c>
      <c r="F2" s="35">
        <v>0.52</v>
      </c>
      <c r="G2" s="35">
        <v>0.39</v>
      </c>
      <c r="H2" s="35">
        <v>0.32</v>
      </c>
      <c r="I2" s="35">
        <v>0.26</v>
      </c>
      <c r="J2" s="35"/>
      <c r="K2" s="35">
        <v>0.28999999999999998</v>
      </c>
      <c r="L2" s="35">
        <v>0.32</v>
      </c>
      <c r="M2" s="35">
        <v>0.38</v>
      </c>
      <c r="N2" s="35">
        <v>0.47</v>
      </c>
      <c r="O2" s="35">
        <v>0.64</v>
      </c>
      <c r="P2" s="35">
        <v>1</v>
      </c>
      <c r="Q2" s="35">
        <v>1.66</v>
      </c>
      <c r="R2" s="35">
        <v>2.89</v>
      </c>
      <c r="S2" s="35">
        <v>5.16</v>
      </c>
      <c r="T2" s="35"/>
      <c r="U2" s="35"/>
      <c r="V2" s="35"/>
      <c r="W2" s="35"/>
    </row>
    <row r="3" spans="1:23" x14ac:dyDescent="0.2">
      <c r="A3" s="35">
        <v>5.86</v>
      </c>
      <c r="B3" s="35">
        <v>2.87</v>
      </c>
      <c r="C3" s="35">
        <v>1.82</v>
      </c>
      <c r="D3" s="35">
        <v>1.24</v>
      </c>
      <c r="E3" s="35">
        <v>0.84</v>
      </c>
      <c r="F3" s="35">
        <v>0.57999999999999996</v>
      </c>
      <c r="G3" s="35">
        <v>0.46</v>
      </c>
      <c r="H3" s="35">
        <v>0.41</v>
      </c>
      <c r="I3" s="35">
        <v>0.41</v>
      </c>
      <c r="J3" s="35"/>
      <c r="K3" s="35">
        <v>0.41</v>
      </c>
      <c r="L3" s="35">
        <v>0.37</v>
      </c>
      <c r="M3" s="35">
        <v>0.4</v>
      </c>
      <c r="N3" s="35">
        <v>0.46</v>
      </c>
      <c r="O3" s="35">
        <v>0.61</v>
      </c>
      <c r="P3" s="35">
        <v>0.94</v>
      </c>
      <c r="Q3" s="35">
        <v>1.54</v>
      </c>
      <c r="R3" s="35">
        <v>2.56</v>
      </c>
      <c r="S3" s="35">
        <v>4.3499999999999996</v>
      </c>
      <c r="T3" s="35"/>
      <c r="U3" s="35"/>
      <c r="V3" s="35"/>
      <c r="W3" s="35"/>
    </row>
    <row r="4" spans="1:23" x14ac:dyDescent="0.2">
      <c r="A4" s="35">
        <v>0.5</v>
      </c>
      <c r="B4" s="35">
        <v>1.93</v>
      </c>
      <c r="C4" s="35">
        <v>1.75</v>
      </c>
      <c r="D4" s="35">
        <v>1.22</v>
      </c>
      <c r="E4" s="35">
        <v>0.82</v>
      </c>
      <c r="F4" s="35">
        <v>0.57999999999999996</v>
      </c>
      <c r="G4" s="35">
        <v>0.47</v>
      </c>
      <c r="H4" s="35">
        <v>0.41</v>
      </c>
      <c r="I4" s="35">
        <v>0.42</v>
      </c>
      <c r="J4" s="35"/>
      <c r="K4" s="35">
        <v>0.33</v>
      </c>
      <c r="L4" s="35">
        <v>0.32</v>
      </c>
      <c r="M4" s="35">
        <v>0.36</v>
      </c>
      <c r="N4" s="35">
        <v>0.43</v>
      </c>
      <c r="O4" s="35">
        <v>0.55000000000000004</v>
      </c>
      <c r="P4" s="35">
        <v>0.76</v>
      </c>
      <c r="Q4" s="35">
        <v>1.1100000000000001</v>
      </c>
      <c r="R4" s="35">
        <v>1.62</v>
      </c>
      <c r="S4" s="35">
        <v>1.54</v>
      </c>
      <c r="T4" s="35"/>
      <c r="U4" s="35"/>
      <c r="V4" s="35"/>
      <c r="W4" s="35"/>
    </row>
    <row r="5" spans="1:23" x14ac:dyDescent="0.2">
      <c r="A5" s="35">
        <v>1.58</v>
      </c>
      <c r="B5" s="35">
        <v>2.14</v>
      </c>
      <c r="C5" s="35">
        <v>1.72</v>
      </c>
      <c r="D5" s="35">
        <v>1.24</v>
      </c>
      <c r="E5" s="35">
        <v>0.83</v>
      </c>
      <c r="F5" s="35">
        <v>0.57999999999999996</v>
      </c>
      <c r="G5" s="35">
        <v>0.43</v>
      </c>
      <c r="H5" s="35">
        <v>0.32</v>
      </c>
      <c r="I5" s="35">
        <v>0.28000000000000003</v>
      </c>
      <c r="J5" s="35"/>
      <c r="K5" s="35">
        <v>0.25</v>
      </c>
      <c r="L5" s="35">
        <v>0.26</v>
      </c>
      <c r="M5" s="35">
        <v>0.31</v>
      </c>
      <c r="N5" s="35">
        <v>0.38</v>
      </c>
      <c r="O5" s="35">
        <v>0.48</v>
      </c>
      <c r="P5" s="35">
        <v>0.57999999999999996</v>
      </c>
      <c r="Q5" s="35">
        <v>0.7</v>
      </c>
      <c r="R5" s="35">
        <v>0.66</v>
      </c>
      <c r="S5" s="35">
        <v>0.27</v>
      </c>
      <c r="T5" s="35"/>
      <c r="U5" s="35"/>
      <c r="V5" s="35"/>
      <c r="W5" s="35"/>
    </row>
    <row r="6" spans="1:23" x14ac:dyDescent="0.2">
      <c r="A6" s="35">
        <v>7</v>
      </c>
      <c r="B6" s="35">
        <v>3.11</v>
      </c>
      <c r="C6" s="35">
        <v>1.88</v>
      </c>
      <c r="D6" s="35">
        <v>1.25</v>
      </c>
      <c r="E6" s="35">
        <v>0.81</v>
      </c>
      <c r="F6" s="35">
        <v>0.56000000000000005</v>
      </c>
      <c r="G6" s="35">
        <v>0.39</v>
      </c>
      <c r="H6" s="35">
        <v>0.31</v>
      </c>
      <c r="I6" s="35">
        <v>0.26</v>
      </c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</row>
    <row r="7" spans="1:23" x14ac:dyDescent="0.2">
      <c r="A7" s="35">
        <v>7.04</v>
      </c>
      <c r="B7" s="35">
        <v>3.26</v>
      </c>
      <c r="C7" s="35">
        <v>1.86</v>
      </c>
      <c r="D7" s="35">
        <v>1.1499999999999999</v>
      </c>
      <c r="E7" s="35">
        <v>0.75</v>
      </c>
      <c r="F7" s="35">
        <v>0.54</v>
      </c>
      <c r="G7" s="35">
        <v>0.39</v>
      </c>
      <c r="H7" s="35">
        <v>0.28999999999999998</v>
      </c>
      <c r="I7" s="35">
        <v>0.23</v>
      </c>
      <c r="J7" s="35"/>
      <c r="K7" s="35"/>
      <c r="L7" s="35"/>
      <c r="M7" s="35"/>
      <c r="N7" s="35">
        <v>0.12</v>
      </c>
      <c r="O7" s="35">
        <v>0.15</v>
      </c>
      <c r="P7" s="35">
        <v>0.24</v>
      </c>
      <c r="Q7" s="35">
        <v>0.41</v>
      </c>
      <c r="R7" s="35">
        <v>0.93</v>
      </c>
      <c r="S7" s="35">
        <v>1.79</v>
      </c>
      <c r="T7" s="35">
        <v>3.06</v>
      </c>
      <c r="U7" s="35">
        <v>3.71</v>
      </c>
      <c r="V7" s="35"/>
      <c r="W7" s="35"/>
    </row>
    <row r="8" spans="1:23" x14ac:dyDescent="0.2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>
        <v>0.17</v>
      </c>
      <c r="O8" s="35">
        <v>0.23</v>
      </c>
      <c r="P8" s="35">
        <v>0.35</v>
      </c>
      <c r="Q8" s="35">
        <v>0.56000000000000005</v>
      </c>
      <c r="R8" s="35">
        <v>0.87</v>
      </c>
      <c r="S8" s="35">
        <v>1.31</v>
      </c>
      <c r="T8" s="35">
        <v>1.71</v>
      </c>
      <c r="U8" s="35"/>
    </row>
    <row r="9" spans="1:23" x14ac:dyDescent="0.2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>
        <v>0.21</v>
      </c>
      <c r="O9" s="35">
        <v>0.28999999999999998</v>
      </c>
      <c r="P9" s="35">
        <v>0.44</v>
      </c>
      <c r="Q9" s="35">
        <v>0.63</v>
      </c>
      <c r="R9" s="35">
        <v>0.84</v>
      </c>
      <c r="S9" s="35">
        <v>1.01</v>
      </c>
      <c r="T9" s="35"/>
      <c r="U9" s="35"/>
    </row>
    <row r="10" spans="1:23" x14ac:dyDescent="0.2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</row>
    <row r="11" spans="1:23" x14ac:dyDescent="0.2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>
        <v>0.19</v>
      </c>
      <c r="O11" s="35">
        <v>0.26</v>
      </c>
      <c r="P11" s="35">
        <v>0.39</v>
      </c>
      <c r="Q11" s="35">
        <v>0.59</v>
      </c>
      <c r="R11" s="35">
        <v>0.85</v>
      </c>
      <c r="S11" s="35">
        <v>1.1100000000000001</v>
      </c>
      <c r="T11" s="35"/>
      <c r="U11" s="35"/>
    </row>
    <row r="12" spans="1:23" x14ac:dyDescent="0.2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>
        <v>0.14000000000000001</v>
      </c>
      <c r="O12" s="35">
        <v>0.19</v>
      </c>
      <c r="P12" s="35">
        <v>0.32</v>
      </c>
      <c r="Q12" s="35">
        <v>0.53</v>
      </c>
      <c r="R12" s="35">
        <v>0.95</v>
      </c>
      <c r="S12" s="35">
        <v>1.65</v>
      </c>
      <c r="T12" s="35">
        <v>2.5099999999999998</v>
      </c>
      <c r="U12" s="35"/>
    </row>
    <row r="13" spans="1:23" x14ac:dyDescent="0.2">
      <c r="A13" s="35">
        <v>6.66</v>
      </c>
      <c r="B13" s="35">
        <v>3.31</v>
      </c>
      <c r="C13" s="35">
        <v>1.99</v>
      </c>
      <c r="D13" s="35">
        <v>1.27</v>
      </c>
      <c r="E13" s="35">
        <v>0.87</v>
      </c>
      <c r="F13" s="35">
        <v>0.64</v>
      </c>
      <c r="G13" s="35">
        <v>0.51</v>
      </c>
      <c r="H13" s="35">
        <v>0.4</v>
      </c>
      <c r="I13" s="35">
        <v>0.31</v>
      </c>
      <c r="J13" s="35"/>
      <c r="K13" s="35"/>
      <c r="L13" s="35"/>
      <c r="M13" s="35"/>
      <c r="N13" s="35">
        <v>0.11</v>
      </c>
      <c r="O13" s="35">
        <v>0.14000000000000001</v>
      </c>
      <c r="P13" s="35">
        <v>0.18</v>
      </c>
      <c r="Q13" s="35">
        <v>0.28000000000000003</v>
      </c>
      <c r="R13" s="35">
        <v>0.61</v>
      </c>
      <c r="S13" s="35">
        <v>1.92</v>
      </c>
      <c r="T13" s="35">
        <v>3.91</v>
      </c>
      <c r="U13" s="35">
        <v>5.44</v>
      </c>
    </row>
    <row r="14" spans="1:23" x14ac:dyDescent="0.2">
      <c r="A14" s="35">
        <v>7.64</v>
      </c>
      <c r="B14" s="35">
        <v>3.49</v>
      </c>
      <c r="C14" s="35">
        <v>2.1</v>
      </c>
      <c r="D14" s="35">
        <v>1.42</v>
      </c>
      <c r="E14" s="35">
        <v>0.94</v>
      </c>
      <c r="F14" s="35">
        <v>0.68</v>
      </c>
      <c r="G14" s="35">
        <v>0.54</v>
      </c>
      <c r="H14" s="35">
        <v>0.42</v>
      </c>
      <c r="I14" s="35">
        <v>0.36</v>
      </c>
      <c r="J14" s="35"/>
      <c r="K14" s="35"/>
      <c r="L14" s="35"/>
      <c r="M14" s="35"/>
    </row>
    <row r="15" spans="1:23" x14ac:dyDescent="0.2">
      <c r="A15" s="35">
        <v>3.17</v>
      </c>
      <c r="B15" s="35">
        <v>2.52</v>
      </c>
      <c r="C15" s="35">
        <v>1.95</v>
      </c>
      <c r="D15" s="35">
        <v>1.45</v>
      </c>
      <c r="E15" s="35">
        <v>1</v>
      </c>
      <c r="F15" s="35">
        <v>0.71</v>
      </c>
      <c r="G15" s="35">
        <v>0.55000000000000004</v>
      </c>
      <c r="H15" s="35">
        <v>0.42</v>
      </c>
      <c r="I15" s="35">
        <v>0.37</v>
      </c>
      <c r="J15" s="35"/>
      <c r="K15" s="35">
        <v>0.24</v>
      </c>
      <c r="L15" s="35">
        <v>0.26</v>
      </c>
      <c r="M15" s="35">
        <v>0.3</v>
      </c>
      <c r="N15" s="35">
        <v>0.36</v>
      </c>
      <c r="O15" s="35">
        <v>0.45</v>
      </c>
      <c r="P15" s="35">
        <v>0.53</v>
      </c>
      <c r="Q15" s="35">
        <v>0.56999999999999995</v>
      </c>
      <c r="R15" s="35">
        <v>0.55000000000000004</v>
      </c>
      <c r="S15" s="35">
        <v>0.22</v>
      </c>
      <c r="T15" s="35"/>
      <c r="U15" s="35"/>
      <c r="V15" s="35"/>
      <c r="W15" s="35"/>
    </row>
    <row r="16" spans="1:23" x14ac:dyDescent="0.2">
      <c r="A16" s="35">
        <v>0.52</v>
      </c>
      <c r="B16" s="35">
        <v>1.99</v>
      </c>
      <c r="C16" s="35">
        <v>1.92</v>
      </c>
      <c r="D16" s="35">
        <v>1.42</v>
      </c>
      <c r="E16" s="35">
        <v>1</v>
      </c>
      <c r="F16" s="35">
        <v>0.73</v>
      </c>
      <c r="G16" s="35">
        <v>0.57999999999999996</v>
      </c>
      <c r="H16" s="35">
        <v>0.51</v>
      </c>
      <c r="I16" s="35">
        <v>0.49</v>
      </c>
      <c r="J16" s="35"/>
      <c r="K16" s="35">
        <v>0.26</v>
      </c>
      <c r="L16" s="35">
        <v>0.3</v>
      </c>
      <c r="M16" s="35">
        <v>0.35</v>
      </c>
      <c r="N16" s="35">
        <v>0.41</v>
      </c>
      <c r="O16" s="35">
        <v>0.52</v>
      </c>
      <c r="P16" s="35">
        <v>0.69</v>
      </c>
      <c r="Q16" s="35">
        <v>1.01</v>
      </c>
      <c r="R16" s="35">
        <v>1.37</v>
      </c>
      <c r="S16" s="35">
        <v>1.1100000000000001</v>
      </c>
      <c r="T16" s="35"/>
      <c r="U16" s="35"/>
      <c r="V16" s="35"/>
      <c r="W16" s="35"/>
    </row>
    <row r="17" spans="1:23" x14ac:dyDescent="0.2">
      <c r="A17" s="35">
        <v>4.96</v>
      </c>
      <c r="B17" s="35">
        <v>2.87</v>
      </c>
      <c r="C17" s="35">
        <v>1.97</v>
      </c>
      <c r="D17" s="35">
        <v>1.41</v>
      </c>
      <c r="E17" s="35">
        <v>0.96</v>
      </c>
      <c r="F17" s="35">
        <v>0.72</v>
      </c>
      <c r="G17" s="35">
        <v>0.56999999999999995</v>
      </c>
      <c r="H17" s="35">
        <v>0.49</v>
      </c>
      <c r="I17" s="35">
        <v>0.48</v>
      </c>
      <c r="J17" s="35"/>
      <c r="K17" s="35">
        <v>0.43</v>
      </c>
      <c r="L17" s="35">
        <v>0.38</v>
      </c>
      <c r="M17" s="35">
        <v>0.39</v>
      </c>
      <c r="N17" s="35">
        <v>0.46</v>
      </c>
      <c r="O17" s="35">
        <v>0.6</v>
      </c>
      <c r="P17" s="35">
        <v>0.89</v>
      </c>
      <c r="Q17" s="35">
        <v>1.43</v>
      </c>
      <c r="R17" s="35">
        <v>2.39</v>
      </c>
      <c r="S17" s="35">
        <v>3.82</v>
      </c>
      <c r="T17" s="35"/>
      <c r="U17" s="35"/>
      <c r="V17" s="35"/>
      <c r="W17" s="35"/>
    </row>
    <row r="18" spans="1:23" x14ac:dyDescent="0.2">
      <c r="A18" s="35">
        <v>7.75</v>
      </c>
      <c r="B18" s="35">
        <v>3.48</v>
      </c>
      <c r="C18" s="35">
        <v>2.02</v>
      </c>
      <c r="D18" s="35">
        <v>1.37</v>
      </c>
      <c r="E18" s="35">
        <v>0.91</v>
      </c>
      <c r="F18" s="35">
        <v>0.66</v>
      </c>
      <c r="G18" s="35">
        <v>0.5</v>
      </c>
      <c r="H18" s="35">
        <v>0.39</v>
      </c>
      <c r="I18" s="35">
        <v>0.35</v>
      </c>
      <c r="J18" s="35"/>
      <c r="K18" s="35">
        <v>0.35</v>
      </c>
      <c r="L18" s="35">
        <v>0.35</v>
      </c>
      <c r="M18" s="35">
        <v>0.39</v>
      </c>
      <c r="N18" s="35">
        <v>0.47</v>
      </c>
      <c r="O18" s="35">
        <v>0.65</v>
      </c>
      <c r="P18" s="35">
        <v>0.96</v>
      </c>
      <c r="Q18" s="35">
        <v>1.59</v>
      </c>
      <c r="R18" s="35">
        <v>2.9</v>
      </c>
      <c r="S18" s="35">
        <v>5.22</v>
      </c>
      <c r="T18" s="35"/>
      <c r="U18" s="35"/>
      <c r="V18" s="35"/>
      <c r="W18" s="35"/>
    </row>
    <row r="19" spans="1:23" x14ac:dyDescent="0.2">
      <c r="A19" s="35">
        <v>4.92</v>
      </c>
      <c r="B19" s="35">
        <v>2.77</v>
      </c>
      <c r="C19" s="35">
        <v>1.78</v>
      </c>
      <c r="D19" s="35">
        <v>1.21</v>
      </c>
      <c r="E19" s="35">
        <v>0.85</v>
      </c>
      <c r="F19" s="35">
        <v>0.62</v>
      </c>
      <c r="G19" s="35">
        <v>0.47</v>
      </c>
      <c r="H19" s="35">
        <v>0.38</v>
      </c>
      <c r="I19" s="35">
        <v>0.34</v>
      </c>
      <c r="J19" s="35"/>
      <c r="K19" s="35">
        <v>0.28000000000000003</v>
      </c>
      <c r="L19" s="35">
        <v>0.3</v>
      </c>
      <c r="M19" s="35">
        <v>0.36</v>
      </c>
      <c r="N19" s="35">
        <v>0.47</v>
      </c>
      <c r="O19" s="35">
        <v>0.66</v>
      </c>
      <c r="P19" s="35">
        <v>0.96</v>
      </c>
      <c r="Q19" s="35">
        <v>1.53</v>
      </c>
      <c r="R19" s="35">
        <v>2.42</v>
      </c>
      <c r="S19" s="35">
        <v>3.51</v>
      </c>
      <c r="T19" s="35"/>
      <c r="U19" s="35"/>
      <c r="V19" s="35"/>
      <c r="W19" s="35"/>
    </row>
    <row r="20" spans="1:23" x14ac:dyDescent="0.2">
      <c r="J20" s="35"/>
      <c r="T20" s="35"/>
      <c r="U20" s="35"/>
      <c r="V20" s="35"/>
      <c r="W20" s="35"/>
    </row>
    <row r="21" spans="1:23" x14ac:dyDescent="0.2">
      <c r="J21" s="35"/>
      <c r="T21" s="35"/>
      <c r="U21" s="35"/>
      <c r="V21" s="35"/>
      <c r="W21" s="35"/>
    </row>
  </sheetData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topLeftCell="A16" zoomScaleNormal="100" zoomScaleSheetLayoutView="100" zoomScalePageLayoutView="70" workbookViewId="0">
      <selection activeCell="P38" sqref="P38:R38"/>
    </sheetView>
  </sheetViews>
  <sheetFormatPr defaultColWidth="0" defaultRowHeight="11.25" customHeight="1" zeroHeight="1" x14ac:dyDescent="0.2"/>
  <cols>
    <col min="1" max="1" width="6.5703125" style="5" customWidth="1"/>
    <col min="2" max="2" width="1" style="5" customWidth="1"/>
    <col min="3" max="11" width="4.85546875" style="6" customWidth="1"/>
    <col min="12" max="12" width="3.7109375" style="6" customWidth="1"/>
    <col min="13" max="13" width="5.28515625" style="6" customWidth="1"/>
    <col min="14" max="18" width="3.85546875" style="6" customWidth="1"/>
    <col min="19" max="20" width="3.28515625" style="5" customWidth="1"/>
    <col min="21" max="21" width="2.42578125" style="6" customWidth="1"/>
    <col min="22" max="22" width="1.28515625" style="6" customWidth="1"/>
    <col min="23" max="23" width="0" style="6" hidden="1" customWidth="1"/>
    <col min="24" max="16384" width="9.140625" style="6" hidden="1"/>
  </cols>
  <sheetData>
    <row r="1" spans="1:22" x14ac:dyDescent="0.2">
      <c r="A1" s="7"/>
      <c r="B1" s="7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7"/>
      <c r="T1" s="7"/>
      <c r="U1" s="8"/>
      <c r="V1" s="8"/>
    </row>
    <row r="2" spans="1:22" x14ac:dyDescent="0.2">
      <c r="A2" s="7"/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7"/>
      <c r="T2" s="7"/>
      <c r="U2" s="8"/>
      <c r="V2" s="8"/>
    </row>
    <row r="3" spans="1:22" x14ac:dyDescent="0.2">
      <c r="A3" s="7"/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/>
      <c r="T3" s="7"/>
      <c r="U3" s="8"/>
      <c r="V3" s="8"/>
    </row>
    <row r="4" spans="1:22" x14ac:dyDescent="0.2">
      <c r="A4" s="7"/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7"/>
      <c r="T4" s="7"/>
      <c r="U4" s="8"/>
      <c r="V4" s="8"/>
    </row>
    <row r="5" spans="1:22" x14ac:dyDescent="0.2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7"/>
      <c r="T5" s="7"/>
      <c r="U5" s="8"/>
      <c r="V5" s="8"/>
    </row>
    <row r="6" spans="1:22" x14ac:dyDescent="0.2">
      <c r="A6" s="7"/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7"/>
      <c r="T6" s="7"/>
      <c r="U6" s="8"/>
      <c r="V6" s="8"/>
    </row>
    <row r="7" spans="1:22" x14ac:dyDescent="0.2">
      <c r="A7" s="7"/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7"/>
      <c r="T7" s="7"/>
      <c r="U7" s="8"/>
      <c r="V7" s="8"/>
    </row>
    <row r="8" spans="1:22" x14ac:dyDescent="0.2">
      <c r="A8" s="7"/>
      <c r="B8" s="7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8"/>
      <c r="V8" s="8"/>
    </row>
    <row r="9" spans="1:22" x14ac:dyDescent="0.2">
      <c r="A9" s="7"/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7"/>
      <c r="T9" s="7"/>
      <c r="U9" s="8"/>
      <c r="V9" s="8"/>
    </row>
    <row r="10" spans="1:22" x14ac:dyDescent="0.2">
      <c r="A10" s="7"/>
      <c r="B10" s="7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7"/>
      <c r="T10" s="7"/>
      <c r="U10" s="8"/>
      <c r="V10" s="8"/>
    </row>
    <row r="11" spans="1:22" x14ac:dyDescent="0.2">
      <c r="A11" s="7"/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8"/>
      <c r="V11" s="8"/>
    </row>
    <row r="12" spans="1:22" x14ac:dyDescent="0.2">
      <c r="A12" s="7"/>
      <c r="B12" s="7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7"/>
      <c r="T12" s="7"/>
      <c r="U12" s="8"/>
      <c r="V12" s="8"/>
    </row>
    <row r="13" spans="1:22" x14ac:dyDescent="0.2">
      <c r="A13" s="7"/>
      <c r="B13" s="7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7"/>
      <c r="T13" s="7"/>
      <c r="U13" s="8"/>
      <c r="V13" s="8"/>
    </row>
    <row r="14" spans="1:22" x14ac:dyDescent="0.2">
      <c r="A14" s="7"/>
      <c r="B14" s="7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7"/>
      <c r="T14" s="7"/>
      <c r="U14" s="8"/>
      <c r="V14" s="8"/>
    </row>
    <row r="15" spans="1:22" x14ac:dyDescent="0.2">
      <c r="A15" s="7"/>
      <c r="B15" s="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7"/>
      <c r="T15" s="7"/>
      <c r="U15" s="8"/>
      <c r="V15" s="8"/>
    </row>
    <row r="16" spans="1:22" x14ac:dyDescent="0.2">
      <c r="A16" s="7"/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7"/>
      <c r="T16" s="7"/>
      <c r="U16" s="8"/>
      <c r="V16" s="8"/>
    </row>
    <row r="17" spans="1:23" s="3" customFormat="1" x14ac:dyDescent="0.2">
      <c r="A17" s="53" t="s">
        <v>26</v>
      </c>
      <c r="B17" s="53"/>
      <c r="C17" s="28">
        <v>0.5</v>
      </c>
      <c r="D17" s="31">
        <f>C17+$D$18</f>
        <v>1</v>
      </c>
      <c r="E17" s="31">
        <f t="shared" ref="E17:K17" si="0">D17+$D$18</f>
        <v>1.5</v>
      </c>
      <c r="F17" s="31">
        <f t="shared" si="0"/>
        <v>2</v>
      </c>
      <c r="G17" s="31">
        <f t="shared" si="0"/>
        <v>2.5</v>
      </c>
      <c r="H17" s="31">
        <f t="shared" si="0"/>
        <v>3</v>
      </c>
      <c r="I17" s="31">
        <f t="shared" si="0"/>
        <v>3.5</v>
      </c>
      <c r="J17" s="31">
        <f t="shared" si="0"/>
        <v>4</v>
      </c>
      <c r="K17" s="31">
        <f t="shared" si="0"/>
        <v>4.5</v>
      </c>
      <c r="L17" s="34" t="s">
        <v>27</v>
      </c>
      <c r="M17" s="27" t="s">
        <v>17</v>
      </c>
      <c r="N17" s="52" t="s">
        <v>16</v>
      </c>
      <c r="O17" s="52"/>
      <c r="P17" s="52"/>
      <c r="Q17" s="52"/>
      <c r="R17" s="52"/>
      <c r="S17" s="52"/>
      <c r="T17" s="52"/>
      <c r="U17" s="52"/>
      <c r="V17" s="10"/>
    </row>
    <row r="18" spans="1:23" s="3" customFormat="1" x14ac:dyDescent="0.2">
      <c r="A18" s="71" t="s">
        <v>25</v>
      </c>
      <c r="B18" s="71"/>
      <c r="C18" s="71"/>
      <c r="D18" s="26">
        <v>0.5</v>
      </c>
      <c r="E18" s="32" t="s">
        <v>22</v>
      </c>
      <c r="F18" s="23"/>
      <c r="G18" s="23"/>
      <c r="H18" s="23"/>
      <c r="I18" s="23"/>
      <c r="J18" s="23"/>
      <c r="K18" s="23"/>
      <c r="L18" s="23"/>
      <c r="M18" s="33" t="s">
        <v>23</v>
      </c>
      <c r="N18" s="52" t="s">
        <v>20</v>
      </c>
      <c r="O18" s="52"/>
      <c r="P18" s="52"/>
      <c r="Q18" s="55" t="s">
        <v>24</v>
      </c>
      <c r="R18" s="55"/>
      <c r="S18" s="55"/>
      <c r="T18" s="52" t="s">
        <v>21</v>
      </c>
      <c r="U18" s="52"/>
      <c r="V18" s="10"/>
    </row>
    <row r="19" spans="1:23" s="3" customFormat="1" x14ac:dyDescent="0.2">
      <c r="A19" s="29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4"/>
      <c r="N19" s="24"/>
      <c r="O19" s="24"/>
      <c r="P19" s="24"/>
      <c r="Q19" s="24"/>
      <c r="R19" s="24"/>
      <c r="S19" s="25"/>
      <c r="T19" s="25"/>
      <c r="U19" s="24"/>
      <c r="V19" s="10"/>
    </row>
    <row r="20" spans="1:23" s="3" customFormat="1" x14ac:dyDescent="0.2">
      <c r="A20" s="11" t="s">
        <v>0</v>
      </c>
      <c r="B20" s="20"/>
      <c r="C20" s="44">
        <v>6.28</v>
      </c>
      <c r="D20" s="44">
        <v>2.68</v>
      </c>
      <c r="E20" s="44">
        <v>1.17</v>
      </c>
      <c r="F20" s="44">
        <v>0.51</v>
      </c>
      <c r="G20" s="44">
        <v>0.27</v>
      </c>
      <c r="H20" s="44">
        <v>0.25</v>
      </c>
      <c r="I20" s="44">
        <v>0.22</v>
      </c>
      <c r="J20" s="44">
        <v>0.17</v>
      </c>
      <c r="K20" s="44">
        <v>0.12</v>
      </c>
      <c r="L20" s="12"/>
      <c r="M20" s="57" t="s">
        <v>11</v>
      </c>
      <c r="N20" s="58"/>
      <c r="O20" s="58"/>
      <c r="P20" s="65" t="s">
        <v>6</v>
      </c>
      <c r="Q20" s="65"/>
      <c r="R20" s="65"/>
      <c r="S20" s="66">
        <f>AVERAGE(C20:K26)</f>
        <v>1.0712698412698411</v>
      </c>
      <c r="T20" s="66"/>
      <c r="U20" s="14" t="s">
        <v>5</v>
      </c>
      <c r="V20" s="10"/>
    </row>
    <row r="21" spans="1:23" s="3" customFormat="1" ht="12.75" x14ac:dyDescent="0.2">
      <c r="A21" s="15"/>
      <c r="B21" s="22"/>
      <c r="C21" s="44">
        <v>6.7</v>
      </c>
      <c r="D21" s="44">
        <v>2.62</v>
      </c>
      <c r="E21" s="44">
        <v>1.18</v>
      </c>
      <c r="F21" s="44">
        <v>0.52</v>
      </c>
      <c r="G21" s="44">
        <v>0.36</v>
      </c>
      <c r="H21" s="44">
        <v>0.28000000000000003</v>
      </c>
      <c r="I21" s="44">
        <v>0.22</v>
      </c>
      <c r="J21" s="44">
        <v>0.16</v>
      </c>
      <c r="K21" s="44">
        <v>0.13</v>
      </c>
      <c r="L21" s="12"/>
      <c r="M21" s="63"/>
      <c r="N21" s="64"/>
      <c r="O21" s="64"/>
      <c r="P21" s="67" t="s">
        <v>9</v>
      </c>
      <c r="Q21" s="67"/>
      <c r="R21" s="67"/>
      <c r="S21" s="68">
        <f>MEDIAN(C20:K26)</f>
        <v>0.28000000000000003</v>
      </c>
      <c r="T21" s="68"/>
      <c r="U21" s="16" t="s">
        <v>5</v>
      </c>
      <c r="V21" s="10"/>
    </row>
    <row r="22" spans="1:23" s="3" customFormat="1" ht="12.75" x14ac:dyDescent="0.2">
      <c r="A22" s="15"/>
      <c r="B22" s="22"/>
      <c r="C22" s="44">
        <v>1.5</v>
      </c>
      <c r="D22" s="44">
        <v>2.0699999999999998</v>
      </c>
      <c r="E22" s="44">
        <v>1.1200000000000001</v>
      </c>
      <c r="F22" s="44">
        <v>0.67</v>
      </c>
      <c r="G22" s="44">
        <v>0.39</v>
      </c>
      <c r="H22" s="44">
        <v>0.26</v>
      </c>
      <c r="I22" s="44">
        <v>0.19</v>
      </c>
      <c r="J22" s="44">
        <v>0.15</v>
      </c>
      <c r="K22" s="44">
        <v>0.13</v>
      </c>
      <c r="L22" s="12"/>
      <c r="M22" s="63"/>
      <c r="N22" s="64"/>
      <c r="O22" s="64"/>
      <c r="P22" s="67" t="s">
        <v>10</v>
      </c>
      <c r="Q22" s="67"/>
      <c r="R22" s="67"/>
      <c r="S22" s="68">
        <f>SMALL(C20:K26,1)</f>
        <v>0.12</v>
      </c>
      <c r="T22" s="68"/>
      <c r="U22" s="16" t="s">
        <v>5</v>
      </c>
      <c r="V22" s="10"/>
    </row>
    <row r="23" spans="1:23" s="3" customFormat="1" ht="12.75" x14ac:dyDescent="0.2">
      <c r="A23" s="15"/>
      <c r="B23" s="22"/>
      <c r="C23" s="44">
        <v>0.35</v>
      </c>
      <c r="D23" s="44">
        <v>1.24</v>
      </c>
      <c r="E23" s="44">
        <v>1.21</v>
      </c>
      <c r="F23" s="44">
        <v>0.67</v>
      </c>
      <c r="G23" s="44">
        <v>0.31</v>
      </c>
      <c r="H23" s="44">
        <v>0.23</v>
      </c>
      <c r="I23" s="44">
        <v>0.19</v>
      </c>
      <c r="J23" s="44">
        <v>0.17</v>
      </c>
      <c r="K23" s="44">
        <v>0.15</v>
      </c>
      <c r="L23" s="12"/>
      <c r="M23" s="63"/>
      <c r="N23" s="64"/>
      <c r="O23" s="64"/>
      <c r="P23" s="67" t="s">
        <v>8</v>
      </c>
      <c r="Q23" s="67"/>
      <c r="R23" s="67"/>
      <c r="S23" s="68">
        <f>LARGE(C20:K26,1)</f>
        <v>7.26</v>
      </c>
      <c r="T23" s="68"/>
      <c r="U23" s="16" t="s">
        <v>5</v>
      </c>
      <c r="V23" s="10"/>
    </row>
    <row r="24" spans="1:23" s="3" customFormat="1" ht="12.75" x14ac:dyDescent="0.2">
      <c r="A24" s="15"/>
      <c r="B24" s="22"/>
      <c r="C24" s="44">
        <v>5.19</v>
      </c>
      <c r="D24" s="44">
        <v>2.64</v>
      </c>
      <c r="E24" s="44">
        <v>1.21</v>
      </c>
      <c r="F24" s="44">
        <v>0.57999999999999996</v>
      </c>
      <c r="G24" s="44">
        <v>0.27</v>
      </c>
      <c r="H24" s="44">
        <v>0.23</v>
      </c>
      <c r="I24" s="44">
        <v>0.19</v>
      </c>
      <c r="J24" s="44">
        <v>0.16</v>
      </c>
      <c r="K24" s="44">
        <v>0.14000000000000001</v>
      </c>
      <c r="L24" s="12"/>
      <c r="M24" s="57" t="s">
        <v>7</v>
      </c>
      <c r="N24" s="58"/>
      <c r="O24" s="58"/>
      <c r="P24" s="65" t="s">
        <v>14</v>
      </c>
      <c r="Q24" s="65"/>
      <c r="R24" s="65"/>
      <c r="S24" s="66">
        <f>S22/S20</f>
        <v>0.11201659505111869</v>
      </c>
      <c r="T24" s="66"/>
      <c r="U24" s="14"/>
      <c r="V24" s="10"/>
    </row>
    <row r="25" spans="1:23" s="3" customFormat="1" ht="12.75" x14ac:dyDescent="0.2">
      <c r="A25" s="15"/>
      <c r="B25" s="22"/>
      <c r="C25" s="44">
        <v>7.26</v>
      </c>
      <c r="D25" s="44">
        <v>2.71</v>
      </c>
      <c r="E25" s="44">
        <v>1.22</v>
      </c>
      <c r="F25" s="44">
        <v>0.53</v>
      </c>
      <c r="G25" s="44">
        <v>0.27</v>
      </c>
      <c r="H25" s="44">
        <v>0.22</v>
      </c>
      <c r="I25" s="44">
        <v>0.18</v>
      </c>
      <c r="J25" s="44">
        <v>0.14000000000000001</v>
      </c>
      <c r="K25" s="44">
        <v>0.12</v>
      </c>
      <c r="L25" s="12"/>
      <c r="M25" s="59"/>
      <c r="N25" s="60"/>
      <c r="O25" s="60"/>
      <c r="P25" s="69" t="s">
        <v>15</v>
      </c>
      <c r="Q25" s="69"/>
      <c r="R25" s="69"/>
      <c r="S25" s="70">
        <f>S22/S23</f>
        <v>1.6528925619834711E-2</v>
      </c>
      <c r="T25" s="70"/>
      <c r="U25" s="17"/>
      <c r="V25" s="10"/>
    </row>
    <row r="26" spans="1:23" s="3" customFormat="1" ht="12.75" x14ac:dyDescent="0.2">
      <c r="A26" s="15"/>
      <c r="B26" s="22"/>
      <c r="C26" s="44">
        <v>4.7699999999999996</v>
      </c>
      <c r="D26" s="44">
        <v>2.19</v>
      </c>
      <c r="E26" s="44">
        <v>1.04</v>
      </c>
      <c r="F26" s="44">
        <v>0.48</v>
      </c>
      <c r="G26" s="44">
        <v>0.27</v>
      </c>
      <c r="H26" s="44">
        <v>0.21</v>
      </c>
      <c r="I26" s="44">
        <v>0.17</v>
      </c>
      <c r="J26" s="44">
        <v>0.14000000000000001</v>
      </c>
      <c r="K26" s="44">
        <v>0.12</v>
      </c>
      <c r="L26" s="12"/>
      <c r="M26" s="61" t="s">
        <v>13</v>
      </c>
      <c r="N26" s="62"/>
      <c r="O26" s="62"/>
      <c r="P26" s="62"/>
      <c r="Q26" s="62"/>
      <c r="R26" s="62"/>
      <c r="S26" s="70">
        <f>(COUNTIF(C20:K26,"&gt;2")/COUNT(C20:K26))*100</f>
        <v>17.460317460317459</v>
      </c>
      <c r="T26" s="70"/>
      <c r="U26" s="17" t="s">
        <v>5</v>
      </c>
      <c r="V26" s="10"/>
    </row>
    <row r="27" spans="1:23" s="3" customFormat="1" x14ac:dyDescent="0.2">
      <c r="A27" s="56" t="s">
        <v>12</v>
      </c>
      <c r="B27" s="56"/>
      <c r="C27" s="13">
        <f>AVERAGE(C20:C26)</f>
        <v>4.5785714285714283</v>
      </c>
      <c r="D27" s="13">
        <f t="shared" ref="D27:K27" si="1">AVERAGE(D20:D26)</f>
        <v>2.3071428571428574</v>
      </c>
      <c r="E27" s="13">
        <f t="shared" si="1"/>
        <v>1.1642857142857141</v>
      </c>
      <c r="F27" s="13">
        <f t="shared" si="1"/>
        <v>0.56571428571428573</v>
      </c>
      <c r="G27" s="13">
        <f t="shared" si="1"/>
        <v>0.30571428571428572</v>
      </c>
      <c r="H27" s="13">
        <f t="shared" si="1"/>
        <v>0.24</v>
      </c>
      <c r="I27" s="13">
        <f t="shared" si="1"/>
        <v>0.19428571428571426</v>
      </c>
      <c r="J27" s="13">
        <f t="shared" si="1"/>
        <v>0.15571428571428572</v>
      </c>
      <c r="K27" s="13">
        <f t="shared" si="1"/>
        <v>0.13</v>
      </c>
      <c r="L27" s="18"/>
      <c r="M27" s="10"/>
      <c r="N27" s="10"/>
      <c r="O27" s="10"/>
      <c r="P27" s="10"/>
      <c r="Q27" s="10"/>
      <c r="R27" s="10"/>
      <c r="S27" s="9"/>
      <c r="T27" s="9"/>
      <c r="U27" s="10"/>
      <c r="V27" s="10"/>
      <c r="W27" s="4"/>
    </row>
    <row r="28" spans="1:23" s="3" customFormat="1" x14ac:dyDescent="0.2">
      <c r="A28" s="9"/>
      <c r="B28" s="9"/>
      <c r="C28" s="45"/>
      <c r="D28" s="45"/>
      <c r="E28" s="45"/>
      <c r="F28" s="45"/>
      <c r="G28" s="45"/>
      <c r="H28" s="45"/>
      <c r="I28" s="45"/>
      <c r="J28" s="45"/>
      <c r="K28" s="45"/>
      <c r="L28" s="10"/>
      <c r="M28" s="10"/>
      <c r="N28" s="10"/>
      <c r="O28" s="10"/>
      <c r="P28" s="10"/>
      <c r="Q28" s="10"/>
      <c r="R28" s="10"/>
      <c r="S28" s="9"/>
      <c r="T28" s="9"/>
      <c r="U28" s="10"/>
      <c r="V28" s="10"/>
    </row>
    <row r="29" spans="1:23" s="3" customFormat="1" x14ac:dyDescent="0.2">
      <c r="A29" s="11" t="s">
        <v>1</v>
      </c>
      <c r="B29" s="20"/>
      <c r="C29" s="44">
        <v>3.25</v>
      </c>
      <c r="D29" s="44">
        <v>2.15</v>
      </c>
      <c r="E29" s="44">
        <v>1.02</v>
      </c>
      <c r="F29" s="44">
        <v>0.51</v>
      </c>
      <c r="G29" s="44">
        <v>0.24</v>
      </c>
      <c r="H29" s="44">
        <v>0.14000000000000001</v>
      </c>
      <c r="I29" s="44">
        <v>0.12</v>
      </c>
      <c r="J29" s="44">
        <v>0.09</v>
      </c>
      <c r="K29" s="44">
        <v>7.0000000000000007E-2</v>
      </c>
      <c r="L29" s="12"/>
      <c r="M29" s="57" t="s">
        <v>11</v>
      </c>
      <c r="N29" s="58"/>
      <c r="O29" s="58"/>
      <c r="P29" s="65" t="s">
        <v>6</v>
      </c>
      <c r="Q29" s="65"/>
      <c r="R29" s="65"/>
      <c r="S29" s="66">
        <f>AVERAGE(C29:K35)</f>
        <v>0.99904761904761918</v>
      </c>
      <c r="T29" s="66"/>
      <c r="U29" s="14" t="s">
        <v>5</v>
      </c>
      <c r="V29" s="10"/>
    </row>
    <row r="30" spans="1:23" s="3" customFormat="1" ht="12.75" x14ac:dyDescent="0.2">
      <c r="A30" s="15"/>
      <c r="B30" s="22"/>
      <c r="C30" s="44">
        <v>7.21</v>
      </c>
      <c r="D30" s="44">
        <v>2.81</v>
      </c>
      <c r="E30" s="44">
        <v>1.21</v>
      </c>
      <c r="F30" s="44">
        <v>0.56999999999999995</v>
      </c>
      <c r="G30" s="44">
        <v>0.3</v>
      </c>
      <c r="H30" s="44">
        <v>0.15</v>
      </c>
      <c r="I30" s="44">
        <v>0.1</v>
      </c>
      <c r="J30" s="44">
        <v>0.09</v>
      </c>
      <c r="K30" s="44">
        <v>0.08</v>
      </c>
      <c r="L30" s="12"/>
      <c r="M30" s="63"/>
      <c r="N30" s="64"/>
      <c r="O30" s="64"/>
      <c r="P30" s="67" t="s">
        <v>9</v>
      </c>
      <c r="Q30" s="67"/>
      <c r="R30" s="67"/>
      <c r="S30" s="68">
        <f>MEDIAN(C29:K35)</f>
        <v>0.26</v>
      </c>
      <c r="T30" s="68"/>
      <c r="U30" s="16" t="s">
        <v>5</v>
      </c>
      <c r="V30" s="10"/>
    </row>
    <row r="31" spans="1:23" s="3" customFormat="1" ht="12.75" x14ac:dyDescent="0.2">
      <c r="A31" s="15"/>
      <c r="B31" s="22"/>
      <c r="C31" s="44">
        <v>5.73</v>
      </c>
      <c r="D31" s="44">
        <v>2.4500000000000002</v>
      </c>
      <c r="E31" s="44">
        <v>1.1399999999999999</v>
      </c>
      <c r="F31" s="44">
        <v>0.62</v>
      </c>
      <c r="G31" s="44">
        <v>0.3</v>
      </c>
      <c r="H31" s="44">
        <v>0.14000000000000001</v>
      </c>
      <c r="I31" s="44">
        <v>0.11</v>
      </c>
      <c r="J31" s="44">
        <v>0.1</v>
      </c>
      <c r="K31" s="44">
        <v>0.11</v>
      </c>
      <c r="L31" s="12"/>
      <c r="M31" s="63"/>
      <c r="N31" s="64"/>
      <c r="O31" s="64"/>
      <c r="P31" s="67" t="s">
        <v>10</v>
      </c>
      <c r="Q31" s="67"/>
      <c r="R31" s="67"/>
      <c r="S31" s="68">
        <f>SMALL(C29:K35,1)</f>
        <v>0.06</v>
      </c>
      <c r="T31" s="68"/>
      <c r="U31" s="16" t="s">
        <v>5</v>
      </c>
      <c r="V31" s="10"/>
    </row>
    <row r="32" spans="1:23" s="3" customFormat="1" ht="12.75" x14ac:dyDescent="0.2">
      <c r="A32" s="15"/>
      <c r="B32" s="22"/>
      <c r="C32" s="44">
        <v>0.12</v>
      </c>
      <c r="D32" s="44">
        <v>1.29</v>
      </c>
      <c r="E32" s="44">
        <v>1.1100000000000001</v>
      </c>
      <c r="F32" s="44">
        <v>0.63</v>
      </c>
      <c r="G32" s="44">
        <v>0.28000000000000003</v>
      </c>
      <c r="H32" s="44">
        <v>0.13</v>
      </c>
      <c r="I32" s="44">
        <v>0.11</v>
      </c>
      <c r="J32" s="44">
        <v>0.11</v>
      </c>
      <c r="K32" s="44">
        <v>0.11</v>
      </c>
      <c r="L32" s="12"/>
      <c r="M32" s="63"/>
      <c r="N32" s="64"/>
      <c r="O32" s="64"/>
      <c r="P32" s="67" t="s">
        <v>8</v>
      </c>
      <c r="Q32" s="67"/>
      <c r="R32" s="67"/>
      <c r="S32" s="68">
        <f>LARGE(C29:K35,1)</f>
        <v>7.21</v>
      </c>
      <c r="T32" s="68"/>
      <c r="U32" s="16" t="s">
        <v>5</v>
      </c>
      <c r="V32" s="10"/>
    </row>
    <row r="33" spans="1:22" s="3" customFormat="1" ht="12.75" x14ac:dyDescent="0.2">
      <c r="A33" s="15"/>
      <c r="B33" s="22"/>
      <c r="C33" s="44">
        <v>0.55000000000000004</v>
      </c>
      <c r="D33" s="44">
        <v>1.95</v>
      </c>
      <c r="E33" s="44">
        <v>1.1200000000000001</v>
      </c>
      <c r="F33" s="44">
        <v>0.6</v>
      </c>
      <c r="G33" s="44">
        <v>0.28000000000000003</v>
      </c>
      <c r="H33" s="44">
        <v>0.12</v>
      </c>
      <c r="I33" s="44">
        <v>0.1</v>
      </c>
      <c r="J33" s="44">
        <v>0.09</v>
      </c>
      <c r="K33" s="44">
        <v>0.08</v>
      </c>
      <c r="L33" s="12"/>
      <c r="M33" s="57" t="s">
        <v>7</v>
      </c>
      <c r="N33" s="58"/>
      <c r="O33" s="58"/>
      <c r="P33" s="65" t="s">
        <v>14</v>
      </c>
      <c r="Q33" s="65"/>
      <c r="R33" s="65"/>
      <c r="S33" s="66">
        <f>S31/S29</f>
        <v>6.005719733079122E-2</v>
      </c>
      <c r="T33" s="66"/>
      <c r="U33" s="14"/>
      <c r="V33" s="10"/>
    </row>
    <row r="34" spans="1:22" s="3" customFormat="1" ht="12.75" x14ac:dyDescent="0.2">
      <c r="A34" s="15"/>
      <c r="B34" s="22"/>
      <c r="C34" s="44">
        <v>6.61</v>
      </c>
      <c r="D34" s="44">
        <v>2.73</v>
      </c>
      <c r="E34" s="44">
        <v>1.2</v>
      </c>
      <c r="F34" s="44">
        <v>0.56000000000000005</v>
      </c>
      <c r="G34" s="44">
        <v>0.26</v>
      </c>
      <c r="H34" s="44">
        <v>0.12</v>
      </c>
      <c r="I34" s="44">
        <v>0.1</v>
      </c>
      <c r="J34" s="44">
        <v>0.08</v>
      </c>
      <c r="K34" s="44">
        <v>7.0000000000000007E-2</v>
      </c>
      <c r="L34" s="12"/>
      <c r="M34" s="59"/>
      <c r="N34" s="60"/>
      <c r="O34" s="60"/>
      <c r="P34" s="69" t="s">
        <v>15</v>
      </c>
      <c r="Q34" s="69"/>
      <c r="R34" s="69"/>
      <c r="S34" s="70">
        <f>S31/S32</f>
        <v>8.321775312066574E-3</v>
      </c>
      <c r="T34" s="70"/>
      <c r="U34" s="17"/>
      <c r="V34" s="10"/>
    </row>
    <row r="35" spans="1:22" s="3" customFormat="1" ht="12.75" x14ac:dyDescent="0.2">
      <c r="A35" s="15"/>
      <c r="B35" s="22"/>
      <c r="C35" s="44">
        <v>6.68</v>
      </c>
      <c r="D35" s="44">
        <v>2.66</v>
      </c>
      <c r="E35" s="44">
        <v>1.1499999999999999</v>
      </c>
      <c r="F35" s="44">
        <v>0.54</v>
      </c>
      <c r="G35" s="44">
        <v>0.24</v>
      </c>
      <c r="H35" s="44">
        <v>0.12</v>
      </c>
      <c r="I35" s="44">
        <v>0.09</v>
      </c>
      <c r="J35" s="44">
        <v>0.08</v>
      </c>
      <c r="K35" s="44">
        <v>0.06</v>
      </c>
      <c r="L35" s="12"/>
      <c r="M35" s="61" t="s">
        <v>13</v>
      </c>
      <c r="N35" s="62"/>
      <c r="O35" s="62"/>
      <c r="P35" s="62"/>
      <c r="Q35" s="62"/>
      <c r="R35" s="62"/>
      <c r="S35" s="70">
        <f>(COUNTIF(C29:K35,"&gt;2")/COUNT(C29:K35))*100</f>
        <v>15.873015873015872</v>
      </c>
      <c r="T35" s="70"/>
      <c r="U35" s="17" t="s">
        <v>5</v>
      </c>
      <c r="V35" s="10"/>
    </row>
    <row r="36" spans="1:22" s="3" customFormat="1" x14ac:dyDescent="0.2">
      <c r="A36" s="56" t="s">
        <v>12</v>
      </c>
      <c r="B36" s="56"/>
      <c r="C36" s="13">
        <f t="shared" ref="C36:K36" si="2">AVERAGE(C29:C35)</f>
        <v>4.3071428571428578</v>
      </c>
      <c r="D36" s="13">
        <f t="shared" si="2"/>
        <v>2.2914285714285714</v>
      </c>
      <c r="E36" s="13">
        <f t="shared" si="2"/>
        <v>1.1357142857142859</v>
      </c>
      <c r="F36" s="13">
        <f t="shared" si="2"/>
        <v>0.57571428571428573</v>
      </c>
      <c r="G36" s="13">
        <f t="shared" si="2"/>
        <v>0.27142857142857146</v>
      </c>
      <c r="H36" s="13">
        <f t="shared" si="2"/>
        <v>0.13142857142857142</v>
      </c>
      <c r="I36" s="13">
        <f t="shared" si="2"/>
        <v>0.10428571428571429</v>
      </c>
      <c r="J36" s="13">
        <f t="shared" si="2"/>
        <v>9.1428571428571415E-2</v>
      </c>
      <c r="K36" s="13">
        <f t="shared" si="2"/>
        <v>8.2857142857142865E-2</v>
      </c>
      <c r="L36" s="18"/>
      <c r="M36" s="10"/>
      <c r="N36" s="10"/>
      <c r="O36" s="10"/>
      <c r="P36" s="10"/>
      <c r="Q36" s="10"/>
      <c r="R36" s="10"/>
      <c r="S36" s="9"/>
      <c r="T36" s="9"/>
      <c r="U36" s="10"/>
      <c r="V36" s="10"/>
    </row>
    <row r="37" spans="1:22" s="3" customFormat="1" x14ac:dyDescent="0.2">
      <c r="A37" s="9"/>
      <c r="B37" s="9"/>
      <c r="C37" s="45"/>
      <c r="D37" s="45"/>
      <c r="E37" s="45"/>
      <c r="F37" s="45"/>
      <c r="G37" s="45"/>
      <c r="H37" s="45"/>
      <c r="I37" s="45"/>
      <c r="J37" s="45"/>
      <c r="K37" s="45"/>
      <c r="L37" s="10"/>
      <c r="M37" s="10"/>
      <c r="N37" s="10"/>
      <c r="O37" s="10"/>
      <c r="P37" s="10"/>
      <c r="Q37" s="10"/>
      <c r="R37" s="10"/>
      <c r="S37" s="9"/>
      <c r="T37" s="9"/>
      <c r="U37" s="10"/>
      <c r="V37" s="10"/>
    </row>
    <row r="38" spans="1:22" s="3" customFormat="1" x14ac:dyDescent="0.2">
      <c r="A38" s="11" t="s">
        <v>2</v>
      </c>
      <c r="B38" s="20"/>
      <c r="C38" s="44">
        <v>4.1399999999999997</v>
      </c>
      <c r="D38" s="44">
        <v>2.35</v>
      </c>
      <c r="E38" s="44">
        <v>1.26</v>
      </c>
      <c r="F38" s="44">
        <v>0.66</v>
      </c>
      <c r="G38" s="44">
        <v>0.41</v>
      </c>
      <c r="H38" s="44">
        <v>0.26</v>
      </c>
      <c r="I38" s="44">
        <v>0.19</v>
      </c>
      <c r="J38" s="44">
        <v>0.13</v>
      </c>
      <c r="K38" s="44">
        <v>0.1</v>
      </c>
      <c r="L38" s="12"/>
      <c r="M38" s="57" t="s">
        <v>11</v>
      </c>
      <c r="N38" s="58"/>
      <c r="O38" s="58"/>
      <c r="P38" s="65" t="s">
        <v>6</v>
      </c>
      <c r="Q38" s="65"/>
      <c r="R38" s="65"/>
      <c r="S38" s="66">
        <f>AVERAGE(C38:K44)</f>
        <v>1.2049206349206347</v>
      </c>
      <c r="T38" s="66"/>
      <c r="U38" s="14" t="s">
        <v>5</v>
      </c>
      <c r="V38" s="10"/>
    </row>
    <row r="39" spans="1:22" s="3" customFormat="1" ht="12.75" x14ac:dyDescent="0.2">
      <c r="A39" s="15"/>
      <c r="B39" s="22"/>
      <c r="C39" s="44">
        <v>7.57</v>
      </c>
      <c r="D39" s="44">
        <v>3.15</v>
      </c>
      <c r="E39" s="44">
        <v>1.49</v>
      </c>
      <c r="F39" s="44">
        <v>0.73</v>
      </c>
      <c r="G39" s="44">
        <v>0.47</v>
      </c>
      <c r="H39" s="44">
        <v>0.28000000000000003</v>
      </c>
      <c r="I39" s="44">
        <v>0.17</v>
      </c>
      <c r="J39" s="44">
        <v>0.12</v>
      </c>
      <c r="K39" s="44">
        <v>0.11</v>
      </c>
      <c r="L39" s="12"/>
      <c r="M39" s="63"/>
      <c r="N39" s="64"/>
      <c r="O39" s="64"/>
      <c r="P39" s="67" t="s">
        <v>9</v>
      </c>
      <c r="Q39" s="67"/>
      <c r="R39" s="67"/>
      <c r="S39" s="68">
        <f>MEDIAN(C38:K44)</f>
        <v>0.48</v>
      </c>
      <c r="T39" s="68"/>
      <c r="U39" s="16" t="s">
        <v>5</v>
      </c>
      <c r="V39" s="10"/>
    </row>
    <row r="40" spans="1:22" s="3" customFormat="1" ht="12.75" x14ac:dyDescent="0.2">
      <c r="A40" s="15"/>
      <c r="B40" s="22"/>
      <c r="C40" s="44">
        <v>6.03</v>
      </c>
      <c r="D40" s="44">
        <v>2.87</v>
      </c>
      <c r="E40" s="44">
        <v>1.43</v>
      </c>
      <c r="F40" s="44">
        <v>0.83</v>
      </c>
      <c r="G40" s="44">
        <v>0.49</v>
      </c>
      <c r="H40" s="44">
        <v>0.3</v>
      </c>
      <c r="I40" s="44">
        <v>0.19</v>
      </c>
      <c r="J40" s="44">
        <v>0.14000000000000001</v>
      </c>
      <c r="K40" s="44">
        <v>0.14000000000000001</v>
      </c>
      <c r="L40" s="12"/>
      <c r="M40" s="63"/>
      <c r="N40" s="64"/>
      <c r="O40" s="64"/>
      <c r="P40" s="67" t="s">
        <v>10</v>
      </c>
      <c r="Q40" s="67"/>
      <c r="R40" s="67"/>
      <c r="S40" s="68">
        <f>SMALL(C38:K44,1)</f>
        <v>0.08</v>
      </c>
      <c r="T40" s="68"/>
      <c r="U40" s="16" t="s">
        <v>5</v>
      </c>
      <c r="V40" s="10"/>
    </row>
    <row r="41" spans="1:22" s="3" customFormat="1" ht="12.75" x14ac:dyDescent="0.2">
      <c r="A41" s="15"/>
      <c r="B41" s="22"/>
      <c r="C41" s="44">
        <v>0.51</v>
      </c>
      <c r="D41" s="44">
        <v>1.86</v>
      </c>
      <c r="E41" s="44">
        <v>1.46</v>
      </c>
      <c r="F41" s="44">
        <v>0.84</v>
      </c>
      <c r="G41" s="44">
        <v>0.48</v>
      </c>
      <c r="H41" s="44">
        <v>0.28999999999999998</v>
      </c>
      <c r="I41" s="44">
        <v>0.19</v>
      </c>
      <c r="J41" s="44">
        <v>0.13</v>
      </c>
      <c r="K41" s="44">
        <v>0.14000000000000001</v>
      </c>
      <c r="L41" s="12"/>
      <c r="M41" s="63"/>
      <c r="N41" s="64"/>
      <c r="O41" s="64"/>
      <c r="P41" s="67" t="s">
        <v>8</v>
      </c>
      <c r="Q41" s="67"/>
      <c r="R41" s="67"/>
      <c r="S41" s="68">
        <f>LARGE(C38:K44,1)</f>
        <v>7.57</v>
      </c>
      <c r="T41" s="68"/>
      <c r="U41" s="16" t="s">
        <v>5</v>
      </c>
      <c r="V41" s="10"/>
    </row>
    <row r="42" spans="1:22" s="3" customFormat="1" ht="12.75" x14ac:dyDescent="0.2">
      <c r="A42" s="15"/>
      <c r="B42" s="22"/>
      <c r="C42" s="44">
        <v>1.62</v>
      </c>
      <c r="D42" s="44">
        <v>2.23</v>
      </c>
      <c r="E42" s="44">
        <v>1.42</v>
      </c>
      <c r="F42" s="44">
        <v>0.81</v>
      </c>
      <c r="G42" s="44">
        <v>0.48</v>
      </c>
      <c r="H42" s="44">
        <v>0.28000000000000003</v>
      </c>
      <c r="I42" s="44">
        <v>0.16</v>
      </c>
      <c r="J42" s="44">
        <v>0.12</v>
      </c>
      <c r="K42" s="44">
        <v>0.11</v>
      </c>
      <c r="L42" s="12"/>
      <c r="M42" s="57" t="s">
        <v>7</v>
      </c>
      <c r="N42" s="58"/>
      <c r="O42" s="58"/>
      <c r="P42" s="65" t="s">
        <v>14</v>
      </c>
      <c r="Q42" s="65"/>
      <c r="R42" s="65"/>
      <c r="S42" s="66">
        <f>S40/S38</f>
        <v>6.6394414438150459E-2</v>
      </c>
      <c r="T42" s="66"/>
      <c r="U42" s="14"/>
      <c r="V42" s="10"/>
    </row>
    <row r="43" spans="1:22" s="3" customFormat="1" ht="12.75" x14ac:dyDescent="0.2">
      <c r="A43" s="15"/>
      <c r="B43" s="22"/>
      <c r="C43" s="44">
        <v>6.97</v>
      </c>
      <c r="D43" s="44">
        <v>3.1</v>
      </c>
      <c r="E43" s="44">
        <v>1.47</v>
      </c>
      <c r="F43" s="44">
        <v>0.77</v>
      </c>
      <c r="G43" s="44">
        <v>0.48</v>
      </c>
      <c r="H43" s="44">
        <v>0.28000000000000003</v>
      </c>
      <c r="I43" s="44">
        <v>0.15</v>
      </c>
      <c r="J43" s="44">
        <v>0.11</v>
      </c>
      <c r="K43" s="44">
        <v>0.1</v>
      </c>
      <c r="L43" s="12"/>
      <c r="M43" s="59"/>
      <c r="N43" s="60"/>
      <c r="O43" s="60"/>
      <c r="P43" s="69" t="s">
        <v>15</v>
      </c>
      <c r="Q43" s="69"/>
      <c r="R43" s="69"/>
      <c r="S43" s="70">
        <f>S40/S41</f>
        <v>1.0568031704095112E-2</v>
      </c>
      <c r="T43" s="70"/>
      <c r="U43" s="17"/>
      <c r="V43" s="10"/>
    </row>
    <row r="44" spans="1:22" s="3" customFormat="1" ht="12.75" x14ac:dyDescent="0.2">
      <c r="A44" s="15"/>
      <c r="B44" s="22"/>
      <c r="C44" s="44">
        <v>7.09</v>
      </c>
      <c r="D44" s="44">
        <v>3.04</v>
      </c>
      <c r="E44" s="44">
        <v>1.44</v>
      </c>
      <c r="F44" s="44">
        <v>0.73</v>
      </c>
      <c r="G44" s="44">
        <v>0.43</v>
      </c>
      <c r="H44" s="44">
        <v>0.27</v>
      </c>
      <c r="I44" s="44">
        <v>0.16</v>
      </c>
      <c r="J44" s="44">
        <v>0.1</v>
      </c>
      <c r="K44" s="44">
        <v>0.08</v>
      </c>
      <c r="L44" s="12"/>
      <c r="M44" s="61" t="s">
        <v>13</v>
      </c>
      <c r="N44" s="62"/>
      <c r="O44" s="62"/>
      <c r="P44" s="62"/>
      <c r="Q44" s="62"/>
      <c r="R44" s="62"/>
      <c r="S44" s="70">
        <f>(COUNTIF(C38:K44,"&gt;2")/COUNT(C38:K44))*100</f>
        <v>17.460317460317459</v>
      </c>
      <c r="T44" s="70"/>
      <c r="U44" s="17" t="s">
        <v>5</v>
      </c>
      <c r="V44" s="10"/>
    </row>
    <row r="45" spans="1:22" s="3" customFormat="1" x14ac:dyDescent="0.2">
      <c r="A45" s="56" t="s">
        <v>12</v>
      </c>
      <c r="B45" s="56"/>
      <c r="C45" s="13">
        <f>AVERAGE(C38:C44)</f>
        <v>4.8471428571428579</v>
      </c>
      <c r="D45" s="13">
        <f t="shared" ref="D45:K45" si="3">AVERAGE(D38:D44)</f>
        <v>2.6571428571428575</v>
      </c>
      <c r="E45" s="13">
        <f t="shared" si="3"/>
        <v>1.4242857142857142</v>
      </c>
      <c r="F45" s="13">
        <f t="shared" si="3"/>
        <v>0.76714285714285724</v>
      </c>
      <c r="G45" s="13">
        <f t="shared" si="3"/>
        <v>0.46285714285714291</v>
      </c>
      <c r="H45" s="13">
        <f t="shared" si="3"/>
        <v>0.28000000000000003</v>
      </c>
      <c r="I45" s="13">
        <f t="shared" si="3"/>
        <v>0.17285714285714285</v>
      </c>
      <c r="J45" s="13">
        <f t="shared" si="3"/>
        <v>0.12142857142857143</v>
      </c>
      <c r="K45" s="13">
        <f t="shared" si="3"/>
        <v>0.11142857142857143</v>
      </c>
      <c r="L45" s="18"/>
      <c r="M45" s="10"/>
      <c r="N45" s="10"/>
      <c r="O45" s="10"/>
      <c r="P45" s="10"/>
      <c r="Q45" s="10"/>
      <c r="R45" s="10"/>
      <c r="S45" s="9"/>
      <c r="T45" s="9"/>
      <c r="U45" s="10"/>
      <c r="V45" s="10"/>
    </row>
    <row r="46" spans="1:22" s="3" customFormat="1" x14ac:dyDescent="0.2">
      <c r="A46" s="9"/>
      <c r="B46" s="9"/>
      <c r="C46" s="45"/>
      <c r="D46" s="45"/>
      <c r="E46" s="45"/>
      <c r="F46" s="45"/>
      <c r="G46" s="45"/>
      <c r="H46" s="45"/>
      <c r="I46" s="45"/>
      <c r="J46" s="45"/>
      <c r="K46" s="45"/>
      <c r="L46" s="10"/>
      <c r="M46" s="10"/>
      <c r="N46" s="10"/>
      <c r="O46" s="10"/>
      <c r="P46" s="10"/>
      <c r="Q46" s="10"/>
      <c r="R46" s="10"/>
      <c r="S46" s="9"/>
      <c r="T46" s="9"/>
      <c r="U46" s="10"/>
      <c r="V46" s="10"/>
    </row>
    <row r="47" spans="1:22" s="3" customFormat="1" x14ac:dyDescent="0.2">
      <c r="A47" s="11" t="s">
        <v>3</v>
      </c>
      <c r="B47" s="20"/>
      <c r="C47" s="46">
        <v>4.33</v>
      </c>
      <c r="D47" s="46">
        <v>2.59</v>
      </c>
      <c r="E47" s="46">
        <v>1.44</v>
      </c>
      <c r="F47" s="46">
        <v>0.82</v>
      </c>
      <c r="G47" s="46">
        <v>0.52</v>
      </c>
      <c r="H47" s="46">
        <v>0.36</v>
      </c>
      <c r="I47" s="46">
        <v>0.28000000000000003</v>
      </c>
      <c r="J47" s="46">
        <v>0.2</v>
      </c>
      <c r="K47" s="46">
        <v>0.16</v>
      </c>
      <c r="L47" s="12"/>
      <c r="M47" s="57" t="s">
        <v>11</v>
      </c>
      <c r="N47" s="58"/>
      <c r="O47" s="58"/>
      <c r="P47" s="65" t="s">
        <v>6</v>
      </c>
      <c r="Q47" s="65"/>
      <c r="R47" s="65"/>
      <c r="S47" s="66">
        <f>AVERAGE(C47:K53)</f>
        <v>1.3473015873015868</v>
      </c>
      <c r="T47" s="66"/>
      <c r="U47" s="14" t="s">
        <v>5</v>
      </c>
      <c r="V47" s="10"/>
    </row>
    <row r="48" spans="1:22" s="3" customFormat="1" ht="12.75" x14ac:dyDescent="0.2">
      <c r="A48" s="15"/>
      <c r="B48" s="22"/>
      <c r="C48" s="46">
        <v>7.93</v>
      </c>
      <c r="D48" s="46">
        <v>3.42</v>
      </c>
      <c r="E48" s="46">
        <v>1.7</v>
      </c>
      <c r="F48" s="46">
        <v>0.89</v>
      </c>
      <c r="G48" s="46">
        <v>0.59</v>
      </c>
      <c r="H48" s="46">
        <v>0.39</v>
      </c>
      <c r="I48" s="46">
        <v>0.28000000000000003</v>
      </c>
      <c r="J48" s="46">
        <v>0.22</v>
      </c>
      <c r="K48" s="46">
        <v>0.17</v>
      </c>
      <c r="L48" s="12"/>
      <c r="M48" s="63"/>
      <c r="N48" s="64"/>
      <c r="O48" s="64"/>
      <c r="P48" s="67" t="s">
        <v>9</v>
      </c>
      <c r="Q48" s="67"/>
      <c r="R48" s="67"/>
      <c r="S48" s="68">
        <f>MEDIAN(C47:K53)</f>
        <v>0.59</v>
      </c>
      <c r="T48" s="68"/>
      <c r="U48" s="16" t="s">
        <v>5</v>
      </c>
      <c r="V48" s="10"/>
    </row>
    <row r="49" spans="1:22" s="3" customFormat="1" ht="12.75" x14ac:dyDescent="0.2">
      <c r="A49" s="15"/>
      <c r="B49" s="22"/>
      <c r="C49" s="46">
        <v>6.34</v>
      </c>
      <c r="D49" s="46">
        <v>3.1</v>
      </c>
      <c r="E49" s="46">
        <v>1.62</v>
      </c>
      <c r="F49" s="46">
        <v>0.99</v>
      </c>
      <c r="G49" s="46">
        <v>0.6</v>
      </c>
      <c r="H49" s="46">
        <v>0.42</v>
      </c>
      <c r="I49" s="46">
        <v>0.31</v>
      </c>
      <c r="J49" s="46">
        <v>0.24</v>
      </c>
      <c r="K49" s="46">
        <v>0.21</v>
      </c>
      <c r="L49" s="12"/>
      <c r="M49" s="63"/>
      <c r="N49" s="64"/>
      <c r="O49" s="64"/>
      <c r="P49" s="67" t="s">
        <v>10</v>
      </c>
      <c r="Q49" s="67"/>
      <c r="R49" s="67"/>
      <c r="S49" s="68">
        <f>SMALL(C47:K53,1)</f>
        <v>0.14000000000000001</v>
      </c>
      <c r="T49" s="68"/>
      <c r="U49" s="16" t="s">
        <v>5</v>
      </c>
      <c r="V49" s="10"/>
    </row>
    <row r="50" spans="1:22" s="3" customFormat="1" ht="12.75" x14ac:dyDescent="0.2">
      <c r="A50" s="15"/>
      <c r="B50" s="22"/>
      <c r="C50" s="46">
        <v>0.55000000000000004</v>
      </c>
      <c r="D50" s="46">
        <v>1.97</v>
      </c>
      <c r="E50" s="46">
        <v>1.62</v>
      </c>
      <c r="F50" s="46">
        <v>0.99</v>
      </c>
      <c r="G50" s="46">
        <v>0.62</v>
      </c>
      <c r="H50" s="46">
        <v>0.41</v>
      </c>
      <c r="I50" s="46">
        <v>0.3</v>
      </c>
      <c r="J50" s="46">
        <v>0.24</v>
      </c>
      <c r="K50" s="46">
        <v>0.21</v>
      </c>
      <c r="L50" s="12"/>
      <c r="M50" s="63"/>
      <c r="N50" s="64"/>
      <c r="O50" s="64"/>
      <c r="P50" s="67" t="s">
        <v>8</v>
      </c>
      <c r="Q50" s="67"/>
      <c r="R50" s="67"/>
      <c r="S50" s="68">
        <f>LARGE(C47:K53,1)</f>
        <v>7.93</v>
      </c>
      <c r="T50" s="68"/>
      <c r="U50" s="16" t="s">
        <v>5</v>
      </c>
      <c r="V50" s="10"/>
    </row>
    <row r="51" spans="1:22" s="3" customFormat="1" ht="12.75" x14ac:dyDescent="0.2">
      <c r="A51" s="15"/>
      <c r="B51" s="22"/>
      <c r="C51" s="46">
        <v>1.66</v>
      </c>
      <c r="D51" s="46">
        <v>2.3199999999999998</v>
      </c>
      <c r="E51" s="46">
        <v>1.57</v>
      </c>
      <c r="F51" s="46">
        <v>0.98</v>
      </c>
      <c r="G51" s="46">
        <v>0.62</v>
      </c>
      <c r="H51" s="46">
        <v>0.41</v>
      </c>
      <c r="I51" s="46">
        <v>0.28999999999999998</v>
      </c>
      <c r="J51" s="46">
        <v>0.22</v>
      </c>
      <c r="K51" s="46">
        <v>0.18</v>
      </c>
      <c r="L51" s="12"/>
      <c r="M51" s="57" t="s">
        <v>7</v>
      </c>
      <c r="N51" s="58"/>
      <c r="O51" s="58"/>
      <c r="P51" s="65" t="s">
        <v>14</v>
      </c>
      <c r="Q51" s="65"/>
      <c r="R51" s="65"/>
      <c r="S51" s="66">
        <f>S49/S47</f>
        <v>0.10391140433553257</v>
      </c>
      <c r="T51" s="66"/>
      <c r="U51" s="14"/>
      <c r="V51" s="10"/>
    </row>
    <row r="52" spans="1:22" s="3" customFormat="1" ht="12.75" x14ac:dyDescent="0.2">
      <c r="A52" s="15"/>
      <c r="B52" s="22"/>
      <c r="C52" s="46">
        <v>7.23</v>
      </c>
      <c r="D52" s="46">
        <v>3.32</v>
      </c>
      <c r="E52" s="46">
        <v>1.66</v>
      </c>
      <c r="F52" s="46">
        <v>0.94</v>
      </c>
      <c r="G52" s="46">
        <v>0.61</v>
      </c>
      <c r="H52" s="46">
        <v>0.4</v>
      </c>
      <c r="I52" s="46">
        <v>0.27</v>
      </c>
      <c r="J52" s="46">
        <v>0.21</v>
      </c>
      <c r="K52" s="46">
        <v>0.16</v>
      </c>
      <c r="L52" s="12"/>
      <c r="M52" s="59"/>
      <c r="N52" s="60"/>
      <c r="O52" s="60"/>
      <c r="P52" s="69" t="s">
        <v>15</v>
      </c>
      <c r="Q52" s="69"/>
      <c r="R52" s="69"/>
      <c r="S52" s="70">
        <f>S49/S50</f>
        <v>1.7654476670870115E-2</v>
      </c>
      <c r="T52" s="70"/>
      <c r="U52" s="17"/>
      <c r="V52" s="10"/>
    </row>
    <row r="53" spans="1:22" s="3" customFormat="1" ht="12.75" x14ac:dyDescent="0.2">
      <c r="A53" s="15"/>
      <c r="B53" s="22"/>
      <c r="C53" s="46">
        <v>7.43</v>
      </c>
      <c r="D53" s="46">
        <v>3.31</v>
      </c>
      <c r="E53" s="46">
        <v>1.63</v>
      </c>
      <c r="F53" s="46">
        <v>0.9</v>
      </c>
      <c r="G53" s="46">
        <v>0.55000000000000004</v>
      </c>
      <c r="H53" s="46">
        <v>0.38</v>
      </c>
      <c r="I53" s="46">
        <v>0.26</v>
      </c>
      <c r="J53" s="46">
        <v>0.2</v>
      </c>
      <c r="K53" s="46">
        <v>0.14000000000000001</v>
      </c>
      <c r="L53" s="12"/>
      <c r="M53" s="61" t="s">
        <v>13</v>
      </c>
      <c r="N53" s="62"/>
      <c r="O53" s="62"/>
      <c r="P53" s="62"/>
      <c r="Q53" s="62"/>
      <c r="R53" s="62"/>
      <c r="S53" s="70">
        <f>(COUNTIF(C47:K53,"&gt;2")/COUNT(C47:K53))*100</f>
        <v>17.460317460317459</v>
      </c>
      <c r="T53" s="70"/>
      <c r="U53" s="17" t="s">
        <v>5</v>
      </c>
      <c r="V53" s="10"/>
    </row>
    <row r="54" spans="1:22" s="3" customFormat="1" x14ac:dyDescent="0.2">
      <c r="A54" s="56" t="s">
        <v>12</v>
      </c>
      <c r="B54" s="56"/>
      <c r="C54" s="13">
        <f>AVERAGE(C47:C53)</f>
        <v>5.0671428571428567</v>
      </c>
      <c r="D54" s="13">
        <f t="shared" ref="D54:K54" si="4">AVERAGE(D47:D53)</f>
        <v>2.8614285714285712</v>
      </c>
      <c r="E54" s="13">
        <f t="shared" si="4"/>
        <v>1.6057142857142854</v>
      </c>
      <c r="F54" s="13">
        <f t="shared" si="4"/>
        <v>0.92999999999999994</v>
      </c>
      <c r="G54" s="13">
        <f t="shared" si="4"/>
        <v>0.58714285714285719</v>
      </c>
      <c r="H54" s="13">
        <f t="shared" si="4"/>
        <v>0.39571428571428563</v>
      </c>
      <c r="I54" s="13">
        <f t="shared" si="4"/>
        <v>0.28428571428571431</v>
      </c>
      <c r="J54" s="13">
        <f t="shared" si="4"/>
        <v>0.21857142857142858</v>
      </c>
      <c r="K54" s="13">
        <f t="shared" si="4"/>
        <v>0.17571428571428571</v>
      </c>
      <c r="L54" s="18"/>
      <c r="M54" s="10"/>
      <c r="N54" s="10"/>
      <c r="O54" s="10"/>
      <c r="P54" s="10"/>
      <c r="Q54" s="10"/>
      <c r="R54" s="10"/>
      <c r="S54" s="9"/>
      <c r="T54" s="9"/>
      <c r="U54" s="10"/>
      <c r="V54" s="10"/>
    </row>
    <row r="55" spans="1:22" s="3" customFormat="1" x14ac:dyDescent="0.2">
      <c r="A55" s="9"/>
      <c r="B55" s="9"/>
      <c r="C55" s="45"/>
      <c r="D55" s="45"/>
      <c r="E55" s="45"/>
      <c r="F55" s="45"/>
      <c r="G55" s="45"/>
      <c r="H55" s="45"/>
      <c r="I55" s="45"/>
      <c r="J55" s="45"/>
      <c r="K55" s="45"/>
      <c r="L55" s="10"/>
      <c r="M55" s="10"/>
      <c r="N55" s="10"/>
      <c r="O55" s="10"/>
      <c r="P55" s="10"/>
      <c r="Q55" s="10"/>
      <c r="R55" s="10"/>
      <c r="S55" s="9"/>
      <c r="T55" s="9"/>
      <c r="U55" s="10"/>
      <c r="V55" s="10"/>
    </row>
    <row r="56" spans="1:22" s="3" customFormat="1" x14ac:dyDescent="0.2">
      <c r="A56" s="11" t="s">
        <v>4</v>
      </c>
      <c r="B56" s="21">
        <v>6.62</v>
      </c>
      <c r="C56" s="46">
        <v>3.52</v>
      </c>
      <c r="D56" s="46">
        <v>2.33</v>
      </c>
      <c r="E56" s="46">
        <v>1.54</v>
      </c>
      <c r="F56" s="46">
        <v>1</v>
      </c>
      <c r="G56" s="46">
        <v>0.66</v>
      </c>
      <c r="H56" s="46">
        <v>0.47</v>
      </c>
      <c r="I56" s="46">
        <v>0.39</v>
      </c>
      <c r="J56" s="46">
        <v>0.31</v>
      </c>
      <c r="K56" s="46">
        <v>0.26</v>
      </c>
      <c r="L56" s="12"/>
      <c r="M56" s="57" t="s">
        <v>11</v>
      </c>
      <c r="N56" s="58"/>
      <c r="O56" s="58"/>
      <c r="P56" s="65" t="s">
        <v>6</v>
      </c>
      <c r="Q56" s="65"/>
      <c r="R56" s="65"/>
      <c r="S56" s="66">
        <f>AVERAGE(C56:K62)</f>
        <v>1.4153968253968259</v>
      </c>
      <c r="T56" s="66"/>
      <c r="U56" s="14" t="s">
        <v>5</v>
      </c>
      <c r="V56" s="10"/>
    </row>
    <row r="57" spans="1:22" s="3" customFormat="1" ht="12.75" x14ac:dyDescent="0.2">
      <c r="A57" s="15"/>
      <c r="B57" s="21">
        <v>7.59</v>
      </c>
      <c r="C57" s="46">
        <v>7.43</v>
      </c>
      <c r="D57" s="46">
        <v>3.22</v>
      </c>
      <c r="E57" s="46">
        <v>1.87</v>
      </c>
      <c r="F57" s="46">
        <v>1.1499999999999999</v>
      </c>
      <c r="G57" s="46">
        <v>0.74</v>
      </c>
      <c r="H57" s="46">
        <v>0.52</v>
      </c>
      <c r="I57" s="46">
        <v>0.39</v>
      </c>
      <c r="J57" s="46">
        <v>0.32</v>
      </c>
      <c r="K57" s="46">
        <v>0.26</v>
      </c>
      <c r="L57" s="12"/>
      <c r="M57" s="63"/>
      <c r="N57" s="64"/>
      <c r="O57" s="64"/>
      <c r="P57" s="67" t="s">
        <v>9</v>
      </c>
      <c r="Q57" s="67"/>
      <c r="R57" s="67"/>
      <c r="S57" s="68">
        <f>MEDIAN(C56:K62)</f>
        <v>0.75</v>
      </c>
      <c r="T57" s="68"/>
      <c r="U57" s="16" t="s">
        <v>5</v>
      </c>
      <c r="V57" s="10"/>
    </row>
    <row r="58" spans="1:22" s="3" customFormat="1" ht="12.75" x14ac:dyDescent="0.2">
      <c r="A58" s="15"/>
      <c r="B58" s="21">
        <v>3.15</v>
      </c>
      <c r="C58" s="46">
        <v>5.86</v>
      </c>
      <c r="D58" s="46">
        <v>2.87</v>
      </c>
      <c r="E58" s="46">
        <v>1.82</v>
      </c>
      <c r="F58" s="46">
        <v>1.24</v>
      </c>
      <c r="G58" s="46">
        <v>0.84</v>
      </c>
      <c r="H58" s="46">
        <v>0.57999999999999996</v>
      </c>
      <c r="I58" s="46">
        <v>0.46</v>
      </c>
      <c r="J58" s="46">
        <v>0.41</v>
      </c>
      <c r="K58" s="46">
        <v>0.41</v>
      </c>
      <c r="L58" s="12"/>
      <c r="M58" s="63"/>
      <c r="N58" s="64"/>
      <c r="O58" s="64"/>
      <c r="P58" s="67" t="s">
        <v>10</v>
      </c>
      <c r="Q58" s="67"/>
      <c r="R58" s="67"/>
      <c r="S58" s="68">
        <f>SMALL(C56:K62,1)</f>
        <v>0.23</v>
      </c>
      <c r="T58" s="68"/>
      <c r="U58" s="16" t="s">
        <v>5</v>
      </c>
      <c r="V58" s="10"/>
    </row>
    <row r="59" spans="1:22" s="3" customFormat="1" ht="12.75" x14ac:dyDescent="0.2">
      <c r="A59" s="15"/>
      <c r="B59" s="21">
        <v>0.5</v>
      </c>
      <c r="C59" s="46">
        <v>0.5</v>
      </c>
      <c r="D59" s="46">
        <v>1.93</v>
      </c>
      <c r="E59" s="46">
        <v>1.75</v>
      </c>
      <c r="F59" s="46">
        <v>1.22</v>
      </c>
      <c r="G59" s="46">
        <v>0.82</v>
      </c>
      <c r="H59" s="46">
        <v>0.57999999999999996</v>
      </c>
      <c r="I59" s="46">
        <v>0.47</v>
      </c>
      <c r="J59" s="46">
        <v>0.41</v>
      </c>
      <c r="K59" s="46">
        <v>0.42</v>
      </c>
      <c r="L59" s="12"/>
      <c r="M59" s="63"/>
      <c r="N59" s="64"/>
      <c r="O59" s="64"/>
      <c r="P59" s="67" t="s">
        <v>8</v>
      </c>
      <c r="Q59" s="67"/>
      <c r="R59" s="67"/>
      <c r="S59" s="68">
        <f>LARGE(C56:K62,1)</f>
        <v>7.43</v>
      </c>
      <c r="T59" s="68"/>
      <c r="U59" s="16" t="s">
        <v>5</v>
      </c>
      <c r="V59" s="10"/>
    </row>
    <row r="60" spans="1:22" s="3" customFormat="1" ht="12.75" x14ac:dyDescent="0.2">
      <c r="A60" s="15"/>
      <c r="B60" s="21">
        <v>4.95</v>
      </c>
      <c r="C60" s="46">
        <v>1.58</v>
      </c>
      <c r="D60" s="46">
        <v>2.14</v>
      </c>
      <c r="E60" s="46">
        <v>1.72</v>
      </c>
      <c r="F60" s="46">
        <v>1.24</v>
      </c>
      <c r="G60" s="46">
        <v>0.83</v>
      </c>
      <c r="H60" s="46">
        <v>0.57999999999999996</v>
      </c>
      <c r="I60" s="46">
        <v>0.43</v>
      </c>
      <c r="J60" s="46">
        <v>0.32</v>
      </c>
      <c r="K60" s="46">
        <v>0.28000000000000003</v>
      </c>
      <c r="L60" s="12"/>
      <c r="M60" s="57" t="s">
        <v>7</v>
      </c>
      <c r="N60" s="58"/>
      <c r="O60" s="58"/>
      <c r="P60" s="65" t="s">
        <v>14</v>
      </c>
      <c r="Q60" s="65"/>
      <c r="R60" s="65"/>
      <c r="S60" s="66">
        <f>S58/S56</f>
        <v>0.16249859818324544</v>
      </c>
      <c r="T60" s="66"/>
      <c r="U60" s="14"/>
      <c r="V60" s="10"/>
    </row>
    <row r="61" spans="1:22" s="3" customFormat="1" ht="12.75" x14ac:dyDescent="0.2">
      <c r="A61" s="15"/>
      <c r="B61" s="21">
        <v>7.75</v>
      </c>
      <c r="C61" s="46">
        <v>7</v>
      </c>
      <c r="D61" s="46">
        <v>3.11</v>
      </c>
      <c r="E61" s="46">
        <v>1.88</v>
      </c>
      <c r="F61" s="46">
        <v>1.25</v>
      </c>
      <c r="G61" s="46">
        <v>0.81</v>
      </c>
      <c r="H61" s="46">
        <v>0.56000000000000005</v>
      </c>
      <c r="I61" s="46">
        <v>0.39</v>
      </c>
      <c r="J61" s="46">
        <v>0.31</v>
      </c>
      <c r="K61" s="46">
        <v>0.26</v>
      </c>
      <c r="L61" s="12"/>
      <c r="M61" s="59"/>
      <c r="N61" s="60"/>
      <c r="O61" s="60"/>
      <c r="P61" s="69" t="s">
        <v>15</v>
      </c>
      <c r="Q61" s="69"/>
      <c r="R61" s="69"/>
      <c r="S61" s="70">
        <f>S58/S59</f>
        <v>3.0955585464333784E-2</v>
      </c>
      <c r="T61" s="70"/>
      <c r="U61" s="17"/>
      <c r="V61" s="10"/>
    </row>
    <row r="62" spans="1:22" s="3" customFormat="1" ht="12.75" x14ac:dyDescent="0.2">
      <c r="A62" s="15"/>
      <c r="B62" s="21">
        <v>4.8899999999999997</v>
      </c>
      <c r="C62" s="46">
        <v>7.04</v>
      </c>
      <c r="D62" s="46">
        <v>3.26</v>
      </c>
      <c r="E62" s="46">
        <v>1.86</v>
      </c>
      <c r="F62" s="46">
        <v>1.1499999999999999</v>
      </c>
      <c r="G62" s="46">
        <v>0.75</v>
      </c>
      <c r="H62" s="46">
        <v>0.54</v>
      </c>
      <c r="I62" s="46">
        <v>0.39</v>
      </c>
      <c r="J62" s="46">
        <v>0.28999999999999998</v>
      </c>
      <c r="K62" s="46">
        <v>0.23</v>
      </c>
      <c r="L62" s="12"/>
      <c r="M62" s="61" t="s">
        <v>13</v>
      </c>
      <c r="N62" s="62"/>
      <c r="O62" s="62"/>
      <c r="P62" s="62"/>
      <c r="Q62" s="62"/>
      <c r="R62" s="62"/>
      <c r="S62" s="70">
        <f>(COUNTIF(C56:K62,"&gt;2")/COUNT(C56:K62))*100</f>
        <v>17.460317460317459</v>
      </c>
      <c r="T62" s="70"/>
      <c r="U62" s="17" t="s">
        <v>5</v>
      </c>
      <c r="V62" s="10"/>
    </row>
    <row r="63" spans="1:22" s="3" customFormat="1" x14ac:dyDescent="0.2">
      <c r="A63" s="56" t="s">
        <v>12</v>
      </c>
      <c r="B63" s="56"/>
      <c r="C63" s="13">
        <f>AVERAGE(C56:C62)</f>
        <v>4.7042857142857146</v>
      </c>
      <c r="D63" s="13">
        <f t="shared" ref="D63" si="5">AVERAGE(D56:D62)</f>
        <v>2.6942857142857144</v>
      </c>
      <c r="E63" s="13">
        <f t="shared" ref="E63" si="6">AVERAGE(E56:E62)</f>
        <v>1.7771428571428574</v>
      </c>
      <c r="F63" s="13">
        <f t="shared" ref="F63" si="7">AVERAGE(F56:F62)</f>
        <v>1.1785714285714286</v>
      </c>
      <c r="G63" s="13">
        <f t="shared" ref="G63" si="8">AVERAGE(G56:G62)</f>
        <v>0.77857142857142847</v>
      </c>
      <c r="H63" s="13">
        <f t="shared" ref="H63" si="9">AVERAGE(H56:H62)</f>
        <v>0.54714285714285715</v>
      </c>
      <c r="I63" s="13">
        <f t="shared" ref="I63" si="10">AVERAGE(I56:I62)</f>
        <v>0.4171428571428572</v>
      </c>
      <c r="J63" s="13">
        <f t="shared" ref="J63" si="11">AVERAGE(J56:J62)</f>
        <v>0.33857142857142858</v>
      </c>
      <c r="K63" s="13">
        <f t="shared" ref="K63" si="12">AVERAGE(K56:K62)</f>
        <v>0.30285714285714288</v>
      </c>
      <c r="L63" s="18"/>
      <c r="M63" s="10"/>
      <c r="N63" s="10"/>
      <c r="O63" s="10"/>
      <c r="P63" s="10"/>
      <c r="Q63" s="10"/>
      <c r="R63" s="10"/>
      <c r="S63" s="9"/>
      <c r="T63" s="9"/>
      <c r="U63" s="10"/>
      <c r="V63" s="10"/>
    </row>
    <row r="64" spans="1:22" hidden="1" x14ac:dyDescent="0.2"/>
  </sheetData>
  <mergeCells count="91">
    <mergeCell ref="A17:B17"/>
    <mergeCell ref="N17:U17"/>
    <mergeCell ref="A18:C18"/>
    <mergeCell ref="N18:P18"/>
    <mergeCell ref="Q18:S18"/>
    <mergeCell ref="T18:U18"/>
    <mergeCell ref="M26:R26"/>
    <mergeCell ref="S26:T26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M24:O25"/>
    <mergeCell ref="P24:R24"/>
    <mergeCell ref="S24:T24"/>
    <mergeCell ref="P25:R25"/>
    <mergeCell ref="S25:T25"/>
    <mergeCell ref="M35:R35"/>
    <mergeCell ref="S35:T35"/>
    <mergeCell ref="A27:B27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M33:O34"/>
    <mergeCell ref="P33:R33"/>
    <mergeCell ref="S33:T33"/>
    <mergeCell ref="P34:R34"/>
    <mergeCell ref="S34:T34"/>
    <mergeCell ref="M44:R44"/>
    <mergeCell ref="S44:T44"/>
    <mergeCell ref="A36:B36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M42:O43"/>
    <mergeCell ref="P42:R42"/>
    <mergeCell ref="S42:T42"/>
    <mergeCell ref="P43:R43"/>
    <mergeCell ref="S43:T43"/>
    <mergeCell ref="M53:R53"/>
    <mergeCell ref="S53:T53"/>
    <mergeCell ref="A45:B45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M51:O52"/>
    <mergeCell ref="P51:R51"/>
    <mergeCell ref="S51:T51"/>
    <mergeCell ref="P52:R52"/>
    <mergeCell ref="S52:T52"/>
    <mergeCell ref="A54:B54"/>
    <mergeCell ref="M56:O59"/>
    <mergeCell ref="P56:R56"/>
    <mergeCell ref="S56:T56"/>
    <mergeCell ref="P57:R57"/>
    <mergeCell ref="S57:T57"/>
    <mergeCell ref="P58:R58"/>
    <mergeCell ref="S58:T58"/>
    <mergeCell ref="P59:R59"/>
    <mergeCell ref="S59:T59"/>
    <mergeCell ref="A63:B63"/>
    <mergeCell ref="M60:O61"/>
    <mergeCell ref="P60:R60"/>
    <mergeCell ref="S60:T60"/>
    <mergeCell ref="P61:R61"/>
    <mergeCell ref="S61:T61"/>
    <mergeCell ref="M62:R62"/>
    <mergeCell ref="S62:T62"/>
  </mergeCells>
  <conditionalFormatting sqref="C20:K26 C29:K35 C38:K44 C47:K53 C56:K62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disablePrompts="1" count="2">
    <dataValidation type="list" allowBlank="1" showInputMessage="1" showErrorMessage="1" sqref="T18">
      <formula1>"TH,TV"</formula1>
    </dataValidation>
    <dataValidation type="list" allowBlank="1" showInputMessage="1" showErrorMessage="1" sqref="N18">
      <formula1>"Rum A, Rum B, Køkken"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topLeftCell="A19" zoomScaleNormal="100" zoomScaleSheetLayoutView="100" zoomScalePageLayoutView="70" workbookViewId="0">
      <selection activeCell="M20" sqref="M20:O23"/>
    </sheetView>
  </sheetViews>
  <sheetFormatPr defaultColWidth="0" defaultRowHeight="11.25" customHeight="1" zeroHeight="1" x14ac:dyDescent="0.2"/>
  <cols>
    <col min="1" max="1" width="6.5703125" style="5" customWidth="1"/>
    <col min="2" max="2" width="1" style="5" customWidth="1"/>
    <col min="3" max="10" width="5.28515625" style="6" bestFit="1" customWidth="1"/>
    <col min="11" max="11" width="4.85546875" style="6" bestFit="1" customWidth="1"/>
    <col min="12" max="12" width="3.7109375" style="6" customWidth="1"/>
    <col min="13" max="13" width="5.28515625" style="6" customWidth="1"/>
    <col min="14" max="18" width="3.85546875" style="6" customWidth="1"/>
    <col min="19" max="20" width="3.28515625" style="5" customWidth="1"/>
    <col min="21" max="21" width="2.42578125" style="6" customWidth="1"/>
    <col min="22" max="22" width="1.28515625" style="6" customWidth="1"/>
    <col min="23" max="23" width="0" style="6" hidden="1" customWidth="1"/>
    <col min="24" max="16384" width="9.140625" style="6" hidden="1"/>
  </cols>
  <sheetData>
    <row r="1" spans="1:22" x14ac:dyDescent="0.2">
      <c r="A1" s="7"/>
      <c r="B1" s="7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7"/>
      <c r="T1" s="7"/>
      <c r="U1" s="8"/>
      <c r="V1" s="8"/>
    </row>
    <row r="2" spans="1:22" x14ac:dyDescent="0.2">
      <c r="A2" s="7"/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7"/>
      <c r="T2" s="7"/>
      <c r="U2" s="8"/>
      <c r="V2" s="8"/>
    </row>
    <row r="3" spans="1:22" x14ac:dyDescent="0.2">
      <c r="A3" s="7"/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/>
      <c r="T3" s="7"/>
      <c r="U3" s="8"/>
      <c r="V3" s="8"/>
    </row>
    <row r="4" spans="1:22" x14ac:dyDescent="0.2">
      <c r="A4" s="7"/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7"/>
      <c r="T4" s="7"/>
      <c r="U4" s="8"/>
      <c r="V4" s="8"/>
    </row>
    <row r="5" spans="1:22" x14ac:dyDescent="0.2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7"/>
      <c r="T5" s="7"/>
      <c r="U5" s="8"/>
      <c r="V5" s="8"/>
    </row>
    <row r="6" spans="1:22" x14ac:dyDescent="0.2">
      <c r="A6" s="7"/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7"/>
      <c r="T6" s="7"/>
      <c r="U6" s="8"/>
      <c r="V6" s="8"/>
    </row>
    <row r="7" spans="1:22" x14ac:dyDescent="0.2">
      <c r="A7" s="7"/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7"/>
      <c r="T7" s="7"/>
      <c r="U7" s="8"/>
      <c r="V7" s="8"/>
    </row>
    <row r="8" spans="1:22" x14ac:dyDescent="0.2">
      <c r="A8" s="7"/>
      <c r="B8" s="7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8"/>
      <c r="V8" s="8"/>
    </row>
    <row r="9" spans="1:22" x14ac:dyDescent="0.2">
      <c r="A9" s="7"/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7"/>
      <c r="T9" s="7"/>
      <c r="U9" s="8"/>
      <c r="V9" s="8"/>
    </row>
    <row r="10" spans="1:22" x14ac:dyDescent="0.2">
      <c r="A10" s="7"/>
      <c r="B10" s="7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7"/>
      <c r="T10" s="7"/>
      <c r="U10" s="8"/>
      <c r="V10" s="8"/>
    </row>
    <row r="11" spans="1:22" x14ac:dyDescent="0.2">
      <c r="A11" s="7"/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8"/>
      <c r="V11" s="8"/>
    </row>
    <row r="12" spans="1:22" x14ac:dyDescent="0.2">
      <c r="A12" s="7"/>
      <c r="B12" s="7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7"/>
      <c r="T12" s="7"/>
      <c r="U12" s="8"/>
      <c r="V12" s="8"/>
    </row>
    <row r="13" spans="1:22" x14ac:dyDescent="0.2">
      <c r="A13" s="7"/>
      <c r="B13" s="7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7"/>
      <c r="T13" s="7"/>
      <c r="U13" s="8"/>
      <c r="V13" s="8"/>
    </row>
    <row r="14" spans="1:22" x14ac:dyDescent="0.2">
      <c r="A14" s="7"/>
      <c r="B14" s="7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7"/>
      <c r="T14" s="7"/>
      <c r="U14" s="8"/>
      <c r="V14" s="8"/>
    </row>
    <row r="15" spans="1:22" x14ac:dyDescent="0.2">
      <c r="A15" s="7"/>
      <c r="B15" s="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7"/>
      <c r="T15" s="7"/>
      <c r="U15" s="8"/>
      <c r="V15" s="8"/>
    </row>
    <row r="16" spans="1:22" x14ac:dyDescent="0.2">
      <c r="A16" s="7"/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7"/>
      <c r="T16" s="7"/>
      <c r="U16" s="8"/>
      <c r="V16" s="8"/>
    </row>
    <row r="17" spans="1:23" s="3" customFormat="1" x14ac:dyDescent="0.2">
      <c r="A17" s="53"/>
      <c r="B17" s="53"/>
      <c r="C17" s="28">
        <v>4.5</v>
      </c>
      <c r="D17" s="31">
        <f>C17+$D$18</f>
        <v>4</v>
      </c>
      <c r="E17" s="31">
        <f t="shared" ref="E17:K17" si="0">D17+$D$18</f>
        <v>3.5</v>
      </c>
      <c r="F17" s="31">
        <f t="shared" si="0"/>
        <v>3</v>
      </c>
      <c r="G17" s="31">
        <f t="shared" si="0"/>
        <v>2.5</v>
      </c>
      <c r="H17" s="31">
        <f t="shared" si="0"/>
        <v>2</v>
      </c>
      <c r="I17" s="31">
        <f t="shared" si="0"/>
        <v>1.5</v>
      </c>
      <c r="J17" s="31">
        <f t="shared" si="0"/>
        <v>1</v>
      </c>
      <c r="K17" s="31">
        <f t="shared" si="0"/>
        <v>0.5</v>
      </c>
      <c r="L17" s="34" t="s">
        <v>27</v>
      </c>
      <c r="M17" s="27" t="s">
        <v>17</v>
      </c>
      <c r="N17" s="52" t="s">
        <v>16</v>
      </c>
      <c r="O17" s="52"/>
      <c r="P17" s="52"/>
      <c r="Q17" s="52"/>
      <c r="R17" s="52"/>
      <c r="S17" s="52"/>
      <c r="T17" s="52"/>
      <c r="U17" s="52"/>
      <c r="V17" s="10"/>
    </row>
    <row r="18" spans="1:23" s="3" customFormat="1" x14ac:dyDescent="0.2">
      <c r="A18" s="71" t="s">
        <v>25</v>
      </c>
      <c r="B18" s="71"/>
      <c r="C18" s="71"/>
      <c r="D18" s="26">
        <v>-0.5</v>
      </c>
      <c r="E18" s="32" t="s">
        <v>22</v>
      </c>
      <c r="F18" s="23"/>
      <c r="G18" s="23"/>
      <c r="H18" s="23"/>
      <c r="I18" s="23"/>
      <c r="J18" s="23"/>
      <c r="K18" s="23"/>
      <c r="L18" s="23"/>
      <c r="M18" s="33" t="s">
        <v>23</v>
      </c>
      <c r="N18" s="52" t="s">
        <v>28</v>
      </c>
      <c r="O18" s="52"/>
      <c r="P18" s="52"/>
      <c r="Q18" s="55" t="s">
        <v>24</v>
      </c>
      <c r="R18" s="55"/>
      <c r="S18" s="55"/>
      <c r="T18" s="52" t="s">
        <v>18</v>
      </c>
      <c r="U18" s="52"/>
      <c r="V18" s="10"/>
    </row>
    <row r="19" spans="1:23" s="3" customFormat="1" x14ac:dyDescent="0.2">
      <c r="A19" s="29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4"/>
      <c r="N19" s="24"/>
      <c r="O19" s="24"/>
      <c r="P19" s="24"/>
      <c r="Q19" s="24"/>
      <c r="R19" s="24"/>
      <c r="S19" s="25"/>
      <c r="T19" s="25"/>
      <c r="U19" s="24"/>
      <c r="V19" s="10"/>
    </row>
    <row r="20" spans="1:23" s="3" customFormat="1" x14ac:dyDescent="0.2">
      <c r="A20" s="11" t="s">
        <v>0</v>
      </c>
      <c r="B20" s="20"/>
      <c r="C20" s="44">
        <v>0.02</v>
      </c>
      <c r="D20" s="44">
        <v>0.03</v>
      </c>
      <c r="E20" s="44">
        <v>0.03</v>
      </c>
      <c r="F20" s="44">
        <v>0.04</v>
      </c>
      <c r="G20" s="44">
        <v>0.04</v>
      </c>
      <c r="H20" s="44">
        <v>0.05</v>
      </c>
      <c r="I20" s="44">
        <v>0.05</v>
      </c>
      <c r="J20" s="44">
        <v>0.12</v>
      </c>
      <c r="K20" s="44">
        <v>0.03</v>
      </c>
      <c r="L20" s="12"/>
      <c r="M20" s="57" t="s">
        <v>11</v>
      </c>
      <c r="N20" s="58"/>
      <c r="O20" s="58"/>
      <c r="P20" s="65" t="s">
        <v>6</v>
      </c>
      <c r="Q20" s="65"/>
      <c r="R20" s="65"/>
      <c r="S20" s="66">
        <f>AVERAGE(C20:K24)</f>
        <v>0.30199999999999999</v>
      </c>
      <c r="T20" s="66"/>
      <c r="U20" s="14" t="s">
        <v>5</v>
      </c>
      <c r="V20" s="10"/>
    </row>
    <row r="21" spans="1:23" s="3" customFormat="1" ht="12.75" x14ac:dyDescent="0.2">
      <c r="A21" s="15"/>
      <c r="B21" s="22"/>
      <c r="C21" s="44">
        <v>0.05</v>
      </c>
      <c r="D21" s="44">
        <v>0.05</v>
      </c>
      <c r="E21" s="44">
        <v>0.05</v>
      </c>
      <c r="F21" s="44">
        <v>0.05</v>
      </c>
      <c r="G21" s="44">
        <v>0.05</v>
      </c>
      <c r="H21" s="44">
        <v>7.0000000000000007E-2</v>
      </c>
      <c r="I21" s="44">
        <v>0.09</v>
      </c>
      <c r="J21" s="44">
        <v>0.42</v>
      </c>
      <c r="K21" s="44">
        <v>0.31</v>
      </c>
      <c r="L21" s="12"/>
      <c r="M21" s="63"/>
      <c r="N21" s="64"/>
      <c r="O21" s="64"/>
      <c r="P21" s="67" t="s">
        <v>9</v>
      </c>
      <c r="Q21" s="67"/>
      <c r="R21" s="67"/>
      <c r="S21" s="68">
        <f>MEDIAN(C20:K24)</f>
        <v>0.06</v>
      </c>
      <c r="T21" s="68"/>
      <c r="U21" s="16" t="s">
        <v>5</v>
      </c>
      <c r="V21" s="10"/>
    </row>
    <row r="22" spans="1:23" s="3" customFormat="1" ht="12.75" x14ac:dyDescent="0.2">
      <c r="A22" s="15"/>
      <c r="B22" s="22"/>
      <c r="C22" s="44">
        <v>0.11</v>
      </c>
      <c r="D22" s="44">
        <v>0.06</v>
      </c>
      <c r="E22" s="44">
        <v>0.05</v>
      </c>
      <c r="F22" s="44">
        <v>0.05</v>
      </c>
      <c r="G22" s="44">
        <v>0.06</v>
      </c>
      <c r="H22" s="44">
        <v>0.08</v>
      </c>
      <c r="I22" s="44">
        <v>0.11</v>
      </c>
      <c r="J22" s="44">
        <v>0.9</v>
      </c>
      <c r="K22" s="44">
        <v>2.42</v>
      </c>
      <c r="L22" s="12"/>
      <c r="M22" s="63"/>
      <c r="N22" s="64"/>
      <c r="O22" s="64"/>
      <c r="P22" s="67" t="s">
        <v>10</v>
      </c>
      <c r="Q22" s="67"/>
      <c r="R22" s="67"/>
      <c r="S22" s="68">
        <f>SMALL(C20:K24,1)</f>
        <v>0.02</v>
      </c>
      <c r="T22" s="68"/>
      <c r="U22" s="16" t="s">
        <v>5</v>
      </c>
      <c r="V22" s="10"/>
    </row>
    <row r="23" spans="1:23" s="3" customFormat="1" ht="12.75" x14ac:dyDescent="0.2">
      <c r="A23" s="15"/>
      <c r="B23" s="22"/>
      <c r="C23" s="44">
        <v>0.06</v>
      </c>
      <c r="D23" s="44">
        <v>0.05</v>
      </c>
      <c r="E23" s="44">
        <v>0.05</v>
      </c>
      <c r="F23" s="44">
        <v>0.05</v>
      </c>
      <c r="G23" s="44">
        <v>0.06</v>
      </c>
      <c r="H23" s="44">
        <v>0.09</v>
      </c>
      <c r="I23" s="44">
        <v>0.12</v>
      </c>
      <c r="J23" s="44">
        <v>1.05</v>
      </c>
      <c r="K23" s="44">
        <v>3.18</v>
      </c>
      <c r="L23" s="12"/>
      <c r="M23" s="63"/>
      <c r="N23" s="64"/>
      <c r="O23" s="64"/>
      <c r="P23" s="67" t="s">
        <v>8</v>
      </c>
      <c r="Q23" s="67"/>
      <c r="R23" s="67"/>
      <c r="S23" s="68">
        <f>LARGE(C20:K24,1)</f>
        <v>3.18</v>
      </c>
      <c r="T23" s="68"/>
      <c r="U23" s="16" t="s">
        <v>5</v>
      </c>
      <c r="V23" s="10"/>
    </row>
    <row r="24" spans="1:23" s="3" customFormat="1" ht="12.75" x14ac:dyDescent="0.2">
      <c r="A24" s="15"/>
      <c r="B24" s="22"/>
      <c r="C24" s="44">
        <v>0.03</v>
      </c>
      <c r="D24" s="44">
        <v>0.03</v>
      </c>
      <c r="E24" s="44">
        <v>0.04</v>
      </c>
      <c r="F24" s="44">
        <v>0.05</v>
      </c>
      <c r="G24" s="44">
        <v>0.06</v>
      </c>
      <c r="H24" s="44">
        <v>0.08</v>
      </c>
      <c r="I24" s="44">
        <v>0.12</v>
      </c>
      <c r="J24" s="44">
        <v>0.88</v>
      </c>
      <c r="K24" s="44">
        <v>2.2000000000000002</v>
      </c>
      <c r="L24" s="12"/>
      <c r="M24" s="57" t="s">
        <v>7</v>
      </c>
      <c r="N24" s="58"/>
      <c r="O24" s="58"/>
      <c r="P24" s="65" t="s">
        <v>14</v>
      </c>
      <c r="Q24" s="65"/>
      <c r="R24" s="65"/>
      <c r="S24" s="66">
        <f>S22/S20</f>
        <v>6.6225165562913912E-2</v>
      </c>
      <c r="T24" s="66"/>
      <c r="U24" s="14"/>
      <c r="V24" s="10"/>
    </row>
    <row r="25" spans="1:23" s="3" customFormat="1" x14ac:dyDescent="0.2">
      <c r="A25" s="56" t="s">
        <v>12</v>
      </c>
      <c r="B25" s="56"/>
      <c r="C25" s="13">
        <f>AVERAGE(C20:C24)</f>
        <v>5.4000000000000006E-2</v>
      </c>
      <c r="D25" s="13">
        <f t="shared" ref="D25:K25" si="1">AVERAGE(D20:D24)</f>
        <v>4.3999999999999997E-2</v>
      </c>
      <c r="E25" s="13">
        <f t="shared" si="1"/>
        <v>4.3999999999999997E-2</v>
      </c>
      <c r="F25" s="13">
        <f t="shared" si="1"/>
        <v>4.8000000000000001E-2</v>
      </c>
      <c r="G25" s="13">
        <f t="shared" si="1"/>
        <v>5.4000000000000006E-2</v>
      </c>
      <c r="H25" s="13">
        <f t="shared" si="1"/>
        <v>7.400000000000001E-2</v>
      </c>
      <c r="I25" s="13">
        <f t="shared" si="1"/>
        <v>9.8000000000000004E-2</v>
      </c>
      <c r="J25" s="13">
        <f t="shared" si="1"/>
        <v>0.67400000000000004</v>
      </c>
      <c r="K25" s="13">
        <f t="shared" si="1"/>
        <v>1.6280000000000001</v>
      </c>
      <c r="L25" s="12"/>
      <c r="M25" s="59"/>
      <c r="N25" s="60"/>
      <c r="O25" s="60"/>
      <c r="P25" s="69" t="s">
        <v>15</v>
      </c>
      <c r="Q25" s="69"/>
      <c r="R25" s="69"/>
      <c r="S25" s="70">
        <f>S22/S23</f>
        <v>6.2893081761006284E-3</v>
      </c>
      <c r="T25" s="70"/>
      <c r="U25" s="17"/>
      <c r="V25" s="10"/>
    </row>
    <row r="26" spans="1:23" s="3" customFormat="1" ht="12.75" x14ac:dyDescent="0.2">
      <c r="A26" s="15"/>
      <c r="B26" s="22"/>
      <c r="C26" s="47"/>
      <c r="D26" s="47"/>
      <c r="E26" s="47"/>
      <c r="F26" s="47"/>
      <c r="G26" s="47"/>
      <c r="H26" s="47"/>
      <c r="I26" s="47"/>
      <c r="J26" s="47"/>
      <c r="K26" s="47"/>
      <c r="L26" s="12"/>
      <c r="M26" s="61" t="s">
        <v>13</v>
      </c>
      <c r="N26" s="62"/>
      <c r="O26" s="62"/>
      <c r="P26" s="62"/>
      <c r="Q26" s="62"/>
      <c r="R26" s="62"/>
      <c r="S26" s="70">
        <f>(COUNTIF(C20:K24,"&gt;2")/COUNT(C20:K24))*100</f>
        <v>6.666666666666667</v>
      </c>
      <c r="T26" s="70"/>
      <c r="U26" s="17" t="s">
        <v>5</v>
      </c>
      <c r="V26" s="10"/>
    </row>
    <row r="27" spans="1:23" s="3" customFormat="1" x14ac:dyDescent="0.2">
      <c r="C27" s="45"/>
      <c r="D27" s="45"/>
      <c r="E27" s="45"/>
      <c r="F27" s="45"/>
      <c r="G27" s="45"/>
      <c r="H27" s="45"/>
      <c r="I27" s="45"/>
      <c r="J27" s="45"/>
      <c r="K27" s="45"/>
      <c r="L27" s="18"/>
      <c r="M27" s="10"/>
      <c r="N27" s="10"/>
      <c r="O27" s="10"/>
      <c r="P27" s="10"/>
      <c r="Q27" s="10"/>
      <c r="R27" s="10"/>
      <c r="S27" s="9"/>
      <c r="T27" s="9"/>
      <c r="U27" s="10"/>
      <c r="V27" s="10"/>
      <c r="W27" s="4"/>
    </row>
    <row r="28" spans="1:23" s="3" customFormat="1" x14ac:dyDescent="0.2">
      <c r="A28" s="9"/>
      <c r="B28" s="9"/>
      <c r="C28" s="45"/>
      <c r="D28" s="45"/>
      <c r="E28" s="45"/>
      <c r="F28" s="45"/>
      <c r="G28" s="45"/>
      <c r="H28" s="45"/>
      <c r="I28" s="45"/>
      <c r="J28" s="45"/>
      <c r="K28" s="45"/>
      <c r="L28" s="10"/>
      <c r="M28" s="10"/>
      <c r="N28" s="10"/>
      <c r="O28" s="10"/>
      <c r="P28" s="10"/>
      <c r="Q28" s="10"/>
      <c r="R28" s="10"/>
      <c r="S28" s="9"/>
      <c r="T28" s="9"/>
      <c r="U28" s="10"/>
      <c r="V28" s="10"/>
    </row>
    <row r="29" spans="1:23" s="3" customFormat="1" x14ac:dyDescent="0.2">
      <c r="A29" s="11" t="s">
        <v>1</v>
      </c>
      <c r="B29" s="20"/>
      <c r="C29" s="44">
        <v>0.04</v>
      </c>
      <c r="D29" s="44">
        <v>0.04</v>
      </c>
      <c r="E29" s="44">
        <v>0.05</v>
      </c>
      <c r="F29" s="44">
        <v>0.05</v>
      </c>
      <c r="G29" s="44">
        <v>0.06</v>
      </c>
      <c r="H29" s="44">
        <v>7.0000000000000007E-2</v>
      </c>
      <c r="I29" s="44">
        <v>0.13</v>
      </c>
      <c r="J29" s="44">
        <v>0.16</v>
      </c>
      <c r="K29" s="44">
        <v>0.04</v>
      </c>
      <c r="L29" s="12"/>
      <c r="M29" s="57" t="s">
        <v>11</v>
      </c>
      <c r="N29" s="58"/>
      <c r="O29" s="58"/>
      <c r="P29" s="65" t="s">
        <v>6</v>
      </c>
      <c r="Q29" s="65"/>
      <c r="R29" s="65"/>
      <c r="S29" s="66">
        <f>AVERAGE(C29:K33)</f>
        <v>0.42666666666666658</v>
      </c>
      <c r="T29" s="66"/>
      <c r="U29" s="14" t="s">
        <v>5</v>
      </c>
      <c r="V29" s="10"/>
    </row>
    <row r="30" spans="1:23" s="3" customFormat="1" ht="12.75" x14ac:dyDescent="0.2">
      <c r="A30" s="15"/>
      <c r="B30" s="22"/>
      <c r="C30" s="44">
        <v>0.06</v>
      </c>
      <c r="D30" s="44">
        <v>0.06</v>
      </c>
      <c r="E30" s="44">
        <v>0.06</v>
      </c>
      <c r="F30" s="44">
        <v>0.06</v>
      </c>
      <c r="G30" s="44">
        <v>7.0000000000000007E-2</v>
      </c>
      <c r="H30" s="44">
        <v>0.09</v>
      </c>
      <c r="I30" s="44">
        <v>0.3</v>
      </c>
      <c r="J30" s="44">
        <v>0.59</v>
      </c>
      <c r="K30" s="44">
        <v>0.36</v>
      </c>
      <c r="L30" s="12"/>
      <c r="M30" s="63"/>
      <c r="N30" s="64"/>
      <c r="O30" s="64"/>
      <c r="P30" s="67" t="s">
        <v>9</v>
      </c>
      <c r="Q30" s="67"/>
      <c r="R30" s="67"/>
      <c r="S30" s="68">
        <f>MEDIAN(C29:K33)</f>
        <v>7.0000000000000007E-2</v>
      </c>
      <c r="T30" s="68"/>
      <c r="U30" s="16" t="s">
        <v>5</v>
      </c>
      <c r="V30" s="10"/>
    </row>
    <row r="31" spans="1:23" s="3" customFormat="1" ht="12.75" x14ac:dyDescent="0.2">
      <c r="A31" s="15"/>
      <c r="B31" s="22"/>
      <c r="C31" s="44">
        <v>0.12</v>
      </c>
      <c r="D31" s="44">
        <v>0.08</v>
      </c>
      <c r="E31" s="44">
        <v>7.0000000000000007E-2</v>
      </c>
      <c r="F31" s="44">
        <v>7.0000000000000007E-2</v>
      </c>
      <c r="G31" s="44">
        <v>7.0000000000000007E-2</v>
      </c>
      <c r="H31" s="44">
        <v>0.11</v>
      </c>
      <c r="I31" s="44">
        <v>0.47</v>
      </c>
      <c r="J31" s="44">
        <v>1.3</v>
      </c>
      <c r="K31" s="44">
        <v>3.09</v>
      </c>
      <c r="L31" s="12"/>
      <c r="M31" s="63"/>
      <c r="N31" s="64"/>
      <c r="O31" s="64"/>
      <c r="P31" s="67" t="s">
        <v>10</v>
      </c>
      <c r="Q31" s="67"/>
      <c r="R31" s="67"/>
      <c r="S31" s="68">
        <f>SMALL(C29:K33,1)</f>
        <v>0.04</v>
      </c>
      <c r="T31" s="68"/>
      <c r="U31" s="16" t="s">
        <v>5</v>
      </c>
      <c r="V31" s="10"/>
    </row>
    <row r="32" spans="1:23" s="3" customFormat="1" ht="12.75" x14ac:dyDescent="0.2">
      <c r="A32" s="15"/>
      <c r="B32" s="22"/>
      <c r="C32" s="44">
        <v>7.0000000000000007E-2</v>
      </c>
      <c r="D32" s="44">
        <v>7.0000000000000007E-2</v>
      </c>
      <c r="E32" s="44">
        <v>0.06</v>
      </c>
      <c r="F32" s="44">
        <v>0.06</v>
      </c>
      <c r="G32" s="44">
        <v>0.08</v>
      </c>
      <c r="H32" s="44">
        <v>0.11</v>
      </c>
      <c r="I32" s="44">
        <v>0.51</v>
      </c>
      <c r="J32" s="44">
        <v>1.53</v>
      </c>
      <c r="K32" s="44">
        <v>4.09</v>
      </c>
      <c r="L32" s="12"/>
      <c r="M32" s="63"/>
      <c r="N32" s="64"/>
      <c r="O32" s="64"/>
      <c r="P32" s="67" t="s">
        <v>8</v>
      </c>
      <c r="Q32" s="67"/>
      <c r="R32" s="67"/>
      <c r="S32" s="68">
        <f>LARGE(C29:K33,1)</f>
        <v>4.09</v>
      </c>
      <c r="T32" s="68"/>
      <c r="U32" s="16" t="s">
        <v>5</v>
      </c>
      <c r="V32" s="10"/>
    </row>
    <row r="33" spans="1:22" s="3" customFormat="1" ht="12.75" x14ac:dyDescent="0.2">
      <c r="A33" s="15"/>
      <c r="B33" s="22"/>
      <c r="C33" s="44">
        <v>0.04</v>
      </c>
      <c r="D33" s="44">
        <v>0.05</v>
      </c>
      <c r="E33" s="44">
        <v>0.05</v>
      </c>
      <c r="F33" s="44">
        <v>0.06</v>
      </c>
      <c r="G33" s="44">
        <v>7.0000000000000007E-2</v>
      </c>
      <c r="H33" s="44">
        <v>0.11</v>
      </c>
      <c r="I33" s="44">
        <v>0.48</v>
      </c>
      <c r="J33" s="44">
        <v>1.28</v>
      </c>
      <c r="K33" s="44">
        <v>2.81</v>
      </c>
      <c r="L33" s="12"/>
      <c r="M33" s="57" t="s">
        <v>7</v>
      </c>
      <c r="N33" s="58"/>
      <c r="O33" s="58"/>
      <c r="P33" s="65" t="s">
        <v>14</v>
      </c>
      <c r="Q33" s="65"/>
      <c r="R33" s="65"/>
      <c r="S33" s="66">
        <f>S31/S29</f>
        <v>9.3750000000000014E-2</v>
      </c>
      <c r="T33" s="66"/>
      <c r="U33" s="14"/>
      <c r="V33" s="10"/>
    </row>
    <row r="34" spans="1:22" s="3" customFormat="1" x14ac:dyDescent="0.2">
      <c r="A34" s="56" t="s">
        <v>12</v>
      </c>
      <c r="B34" s="56"/>
      <c r="C34" s="13">
        <f>AVERAGE(C29:C33)</f>
        <v>6.6000000000000003E-2</v>
      </c>
      <c r="D34" s="13">
        <f t="shared" ref="D34:K34" si="2">AVERAGE(D29:D33)</f>
        <v>0.06</v>
      </c>
      <c r="E34" s="13">
        <f t="shared" si="2"/>
        <v>5.7999999999999996E-2</v>
      </c>
      <c r="F34" s="13">
        <f t="shared" si="2"/>
        <v>0.06</v>
      </c>
      <c r="G34" s="13">
        <f t="shared" si="2"/>
        <v>7.0000000000000007E-2</v>
      </c>
      <c r="H34" s="13">
        <f t="shared" si="2"/>
        <v>9.8000000000000004E-2</v>
      </c>
      <c r="I34" s="13">
        <f t="shared" si="2"/>
        <v>0.378</v>
      </c>
      <c r="J34" s="13">
        <f t="shared" si="2"/>
        <v>0.97200000000000009</v>
      </c>
      <c r="K34" s="13">
        <f t="shared" si="2"/>
        <v>2.0780000000000003</v>
      </c>
      <c r="L34" s="12"/>
      <c r="M34" s="59"/>
      <c r="N34" s="60"/>
      <c r="O34" s="60"/>
      <c r="P34" s="69" t="s">
        <v>15</v>
      </c>
      <c r="Q34" s="69"/>
      <c r="R34" s="69"/>
      <c r="S34" s="70">
        <f>S31/S32</f>
        <v>9.7799511002444987E-3</v>
      </c>
      <c r="T34" s="70"/>
      <c r="U34" s="17"/>
      <c r="V34" s="10"/>
    </row>
    <row r="35" spans="1:22" s="3" customFormat="1" ht="12.75" x14ac:dyDescent="0.2">
      <c r="A35" s="15"/>
      <c r="B35" s="22"/>
      <c r="C35" s="47"/>
      <c r="D35" s="47"/>
      <c r="E35" s="47"/>
      <c r="F35" s="47"/>
      <c r="G35" s="47"/>
      <c r="H35" s="47"/>
      <c r="I35" s="47"/>
      <c r="J35" s="47"/>
      <c r="K35" s="47"/>
      <c r="L35" s="12"/>
      <c r="M35" s="61" t="s">
        <v>13</v>
      </c>
      <c r="N35" s="62"/>
      <c r="O35" s="62"/>
      <c r="P35" s="62"/>
      <c r="Q35" s="62"/>
      <c r="R35" s="62"/>
      <c r="S35" s="70">
        <f>(COUNTIF(C29:K33,"&gt;2")/COUNT(C29:K33))*100</f>
        <v>6.666666666666667</v>
      </c>
      <c r="T35" s="70"/>
      <c r="U35" s="17" t="s">
        <v>5</v>
      </c>
      <c r="V35" s="10"/>
    </row>
    <row r="36" spans="1:22" s="3" customFormat="1" x14ac:dyDescent="0.2">
      <c r="A36" s="10"/>
      <c r="B36" s="10"/>
      <c r="C36" s="45"/>
      <c r="D36" s="45"/>
      <c r="E36" s="45"/>
      <c r="F36" s="45"/>
      <c r="G36" s="45"/>
      <c r="H36" s="45"/>
      <c r="I36" s="45"/>
      <c r="J36" s="45"/>
      <c r="K36" s="45"/>
      <c r="L36" s="18"/>
      <c r="M36" s="10"/>
      <c r="N36" s="10"/>
      <c r="O36" s="10"/>
      <c r="P36" s="10"/>
      <c r="Q36" s="10"/>
      <c r="R36" s="10"/>
      <c r="S36" s="9"/>
      <c r="T36" s="9"/>
      <c r="U36" s="10"/>
      <c r="V36" s="10"/>
    </row>
    <row r="37" spans="1:22" s="3" customFormat="1" x14ac:dyDescent="0.2">
      <c r="A37" s="9"/>
      <c r="B37" s="9"/>
      <c r="C37" s="45"/>
      <c r="D37" s="45"/>
      <c r="E37" s="45"/>
      <c r="F37" s="45"/>
      <c r="G37" s="45"/>
      <c r="H37" s="45"/>
      <c r="I37" s="45"/>
      <c r="J37" s="45"/>
      <c r="K37" s="45"/>
      <c r="L37" s="10"/>
      <c r="M37" s="10"/>
      <c r="N37" s="10"/>
      <c r="O37" s="10"/>
      <c r="P37" s="10"/>
      <c r="Q37" s="10"/>
      <c r="R37" s="10"/>
      <c r="S37" s="9"/>
      <c r="T37" s="9"/>
      <c r="U37" s="10"/>
      <c r="V37" s="10"/>
    </row>
    <row r="38" spans="1:22" s="3" customFormat="1" x14ac:dyDescent="0.2">
      <c r="A38" s="11" t="s">
        <v>2</v>
      </c>
      <c r="B38" s="20"/>
      <c r="C38" s="44">
        <v>7.0000000000000007E-2</v>
      </c>
      <c r="D38" s="44">
        <v>7.0000000000000007E-2</v>
      </c>
      <c r="E38" s="44">
        <v>0.08</v>
      </c>
      <c r="F38" s="44">
        <v>0.11</v>
      </c>
      <c r="G38" s="44">
        <v>0.16</v>
      </c>
      <c r="H38" s="44">
        <v>0.24</v>
      </c>
      <c r="I38" s="44">
        <v>0.32</v>
      </c>
      <c r="J38" s="44">
        <v>0.31</v>
      </c>
      <c r="K38" s="44">
        <v>0.18</v>
      </c>
      <c r="L38" s="12"/>
      <c r="M38" s="57" t="s">
        <v>11</v>
      </c>
      <c r="N38" s="58"/>
      <c r="O38" s="58"/>
      <c r="P38" s="65" t="s">
        <v>6</v>
      </c>
      <c r="Q38" s="65"/>
      <c r="R38" s="65"/>
      <c r="S38" s="66">
        <f>AVERAGE(C38:K42)</f>
        <v>0.64311111111111097</v>
      </c>
      <c r="T38" s="66"/>
      <c r="U38" s="14" t="s">
        <v>5</v>
      </c>
      <c r="V38" s="10"/>
    </row>
    <row r="39" spans="1:22" s="3" customFormat="1" ht="12.75" x14ac:dyDescent="0.2">
      <c r="A39" s="15"/>
      <c r="B39" s="22"/>
      <c r="C39" s="44">
        <v>0.09</v>
      </c>
      <c r="D39" s="44">
        <v>0.1</v>
      </c>
      <c r="E39" s="44">
        <v>0.1</v>
      </c>
      <c r="F39" s="44">
        <v>0.12</v>
      </c>
      <c r="G39" s="44">
        <v>0.19</v>
      </c>
      <c r="H39" s="44">
        <v>0.34</v>
      </c>
      <c r="I39" s="44">
        <v>0.61</v>
      </c>
      <c r="J39" s="44">
        <v>0.96</v>
      </c>
      <c r="K39" s="44">
        <v>0.82</v>
      </c>
      <c r="L39" s="12"/>
      <c r="M39" s="63"/>
      <c r="N39" s="64"/>
      <c r="O39" s="64"/>
      <c r="P39" s="67" t="s">
        <v>9</v>
      </c>
      <c r="Q39" s="67"/>
      <c r="R39" s="67"/>
      <c r="S39" s="68">
        <f>MEDIAN(C38:K42)</f>
        <v>0.19</v>
      </c>
      <c r="T39" s="68"/>
      <c r="U39" s="16" t="s">
        <v>5</v>
      </c>
      <c r="V39" s="10"/>
    </row>
    <row r="40" spans="1:22" s="3" customFormat="1" ht="12.75" x14ac:dyDescent="0.2">
      <c r="A40" s="15"/>
      <c r="B40" s="22"/>
      <c r="C40" s="44">
        <v>0.16</v>
      </c>
      <c r="D40" s="44">
        <v>0.12</v>
      </c>
      <c r="E40" s="44">
        <v>0.11</v>
      </c>
      <c r="F40" s="44">
        <v>0.13</v>
      </c>
      <c r="G40" s="44">
        <v>0.21</v>
      </c>
      <c r="H40" s="44">
        <v>0.43</v>
      </c>
      <c r="I40" s="44">
        <v>0.87</v>
      </c>
      <c r="J40" s="44">
        <v>1.82</v>
      </c>
      <c r="K40" s="44">
        <v>3.73</v>
      </c>
      <c r="L40" s="12"/>
      <c r="M40" s="63"/>
      <c r="N40" s="64"/>
      <c r="O40" s="64"/>
      <c r="P40" s="67" t="s">
        <v>10</v>
      </c>
      <c r="Q40" s="67"/>
      <c r="R40" s="67"/>
      <c r="S40" s="68">
        <f>SMALL(C38:K42,1)</f>
        <v>7.0000000000000007E-2</v>
      </c>
      <c r="T40" s="68"/>
      <c r="U40" s="16" t="s">
        <v>5</v>
      </c>
      <c r="V40" s="10"/>
    </row>
    <row r="41" spans="1:22" s="3" customFormat="1" ht="12.75" x14ac:dyDescent="0.2">
      <c r="A41" s="15"/>
      <c r="B41" s="22"/>
      <c r="C41" s="44">
        <v>0.11</v>
      </c>
      <c r="D41" s="44">
        <v>0.11</v>
      </c>
      <c r="E41" s="44">
        <v>0.1</v>
      </c>
      <c r="F41" s="44">
        <v>0.13</v>
      </c>
      <c r="G41" s="44">
        <v>0.23</v>
      </c>
      <c r="H41" s="44">
        <v>0.46</v>
      </c>
      <c r="I41" s="44">
        <v>0.95</v>
      </c>
      <c r="J41" s="44">
        <v>2.17</v>
      </c>
      <c r="K41" s="44">
        <v>5.01</v>
      </c>
      <c r="L41" s="12"/>
      <c r="M41" s="63"/>
      <c r="N41" s="64"/>
      <c r="O41" s="64"/>
      <c r="P41" s="67" t="s">
        <v>8</v>
      </c>
      <c r="Q41" s="67"/>
      <c r="R41" s="67"/>
      <c r="S41" s="68">
        <f>LARGE(C38:K42,1)</f>
        <v>5.01</v>
      </c>
      <c r="T41" s="68"/>
      <c r="U41" s="16" t="s">
        <v>5</v>
      </c>
      <c r="V41" s="10"/>
    </row>
    <row r="42" spans="1:22" s="3" customFormat="1" ht="12.75" x14ac:dyDescent="0.2">
      <c r="A42" s="15"/>
      <c r="B42" s="22"/>
      <c r="C42" s="44">
        <v>7.0000000000000007E-2</v>
      </c>
      <c r="D42" s="44">
        <v>0.08</v>
      </c>
      <c r="E42" s="44">
        <v>0.1</v>
      </c>
      <c r="F42" s="44">
        <v>0.13</v>
      </c>
      <c r="G42" s="44">
        <v>0.22</v>
      </c>
      <c r="H42" s="44">
        <v>0.45</v>
      </c>
      <c r="I42" s="44">
        <v>0.91</v>
      </c>
      <c r="J42" s="44">
        <v>1.81</v>
      </c>
      <c r="K42" s="44">
        <v>3.45</v>
      </c>
      <c r="L42" s="12"/>
      <c r="M42" s="57" t="s">
        <v>7</v>
      </c>
      <c r="N42" s="58"/>
      <c r="O42" s="58"/>
      <c r="P42" s="65" t="s">
        <v>14</v>
      </c>
      <c r="Q42" s="65"/>
      <c r="R42" s="65"/>
      <c r="S42" s="66">
        <f>S40/S38</f>
        <v>0.10884588804422947</v>
      </c>
      <c r="T42" s="66"/>
      <c r="U42" s="14"/>
      <c r="V42" s="10"/>
    </row>
    <row r="43" spans="1:22" s="3" customFormat="1" x14ac:dyDescent="0.2">
      <c r="A43" s="56" t="s">
        <v>12</v>
      </c>
      <c r="B43" s="56"/>
      <c r="C43" s="13">
        <f t="shared" ref="C43:J43" si="3">AVERAGE(C38:C42)</f>
        <v>0.1</v>
      </c>
      <c r="D43" s="13">
        <f t="shared" si="3"/>
        <v>9.6000000000000002E-2</v>
      </c>
      <c r="E43" s="13">
        <f t="shared" si="3"/>
        <v>9.8000000000000004E-2</v>
      </c>
      <c r="F43" s="13">
        <f t="shared" si="3"/>
        <v>0.124</v>
      </c>
      <c r="G43" s="13">
        <f t="shared" si="3"/>
        <v>0.20200000000000001</v>
      </c>
      <c r="H43" s="13">
        <f t="shared" si="3"/>
        <v>0.38400000000000001</v>
      </c>
      <c r="I43" s="13">
        <f t="shared" si="3"/>
        <v>0.73199999999999998</v>
      </c>
      <c r="J43" s="13">
        <f t="shared" si="3"/>
        <v>1.4140000000000001</v>
      </c>
      <c r="K43" s="13">
        <f>AVERAGE(K38:K42)</f>
        <v>2.6380000000000003</v>
      </c>
      <c r="L43" s="12"/>
      <c r="M43" s="59"/>
      <c r="N43" s="60"/>
      <c r="O43" s="60"/>
      <c r="P43" s="69" t="s">
        <v>15</v>
      </c>
      <c r="Q43" s="69"/>
      <c r="R43" s="69"/>
      <c r="S43" s="70">
        <f>S40/S41</f>
        <v>1.3972055888223554E-2</v>
      </c>
      <c r="T43" s="70"/>
      <c r="U43" s="17"/>
      <c r="V43" s="10"/>
    </row>
    <row r="44" spans="1:22" s="3" customFormat="1" ht="12.75" x14ac:dyDescent="0.2">
      <c r="A44" s="15"/>
      <c r="B44" s="22"/>
      <c r="C44" s="47"/>
      <c r="D44" s="47"/>
      <c r="E44" s="47"/>
      <c r="F44" s="47"/>
      <c r="G44" s="47"/>
      <c r="H44" s="47"/>
      <c r="I44" s="47"/>
      <c r="J44" s="47"/>
      <c r="K44" s="47"/>
      <c r="L44" s="12"/>
      <c r="M44" s="61" t="s">
        <v>13</v>
      </c>
      <c r="N44" s="62"/>
      <c r="O44" s="62"/>
      <c r="P44" s="62"/>
      <c r="Q44" s="62"/>
      <c r="R44" s="62"/>
      <c r="S44" s="70">
        <f>(COUNTIF(C38:K42,"&gt;2")/COUNT(C38:K42))*100</f>
        <v>8.8888888888888893</v>
      </c>
      <c r="T44" s="70"/>
      <c r="U44" s="17" t="s">
        <v>5</v>
      </c>
      <c r="V44" s="10"/>
    </row>
    <row r="45" spans="1:22" s="3" customFormat="1" x14ac:dyDescent="0.2">
      <c r="A45" s="10"/>
      <c r="B45" s="10"/>
      <c r="C45" s="45"/>
      <c r="D45" s="45"/>
      <c r="E45" s="45"/>
      <c r="F45" s="45"/>
      <c r="G45" s="45"/>
      <c r="H45" s="45"/>
      <c r="I45" s="45"/>
      <c r="J45" s="45"/>
      <c r="K45" s="45"/>
      <c r="L45" s="18"/>
      <c r="M45" s="10"/>
      <c r="N45" s="10"/>
      <c r="O45" s="10"/>
      <c r="P45" s="10"/>
      <c r="Q45" s="10"/>
      <c r="R45" s="10"/>
      <c r="S45" s="9"/>
      <c r="T45" s="9"/>
      <c r="U45" s="10"/>
      <c r="V45" s="10"/>
    </row>
    <row r="46" spans="1:22" s="3" customFormat="1" x14ac:dyDescent="0.2">
      <c r="A46" s="9"/>
      <c r="B46" s="9"/>
      <c r="C46" s="45"/>
      <c r="D46" s="45"/>
      <c r="E46" s="45"/>
      <c r="F46" s="45"/>
      <c r="G46" s="45"/>
      <c r="H46" s="45"/>
      <c r="I46" s="45"/>
      <c r="J46" s="45"/>
      <c r="K46" s="45"/>
      <c r="L46" s="10"/>
      <c r="M46" s="10"/>
      <c r="N46" s="10"/>
      <c r="O46" s="10"/>
      <c r="P46" s="10"/>
      <c r="Q46" s="10"/>
      <c r="R46" s="10"/>
      <c r="S46" s="9"/>
      <c r="T46" s="9"/>
      <c r="U46" s="10"/>
      <c r="V46" s="10"/>
    </row>
    <row r="47" spans="1:22" s="3" customFormat="1" x14ac:dyDescent="0.2">
      <c r="A47" s="11" t="s">
        <v>3</v>
      </c>
      <c r="B47" s="20"/>
      <c r="C47" s="48">
        <v>0.11</v>
      </c>
      <c r="D47" s="48">
        <v>0.13</v>
      </c>
      <c r="E47" s="48">
        <v>0.16</v>
      </c>
      <c r="F47" s="48">
        <v>0.2</v>
      </c>
      <c r="G47" s="48">
        <v>0.27</v>
      </c>
      <c r="H47" s="48">
        <v>0.34</v>
      </c>
      <c r="I47" s="48">
        <v>0.39</v>
      </c>
      <c r="J47" s="48">
        <v>0.34</v>
      </c>
      <c r="K47" s="48">
        <v>0.16</v>
      </c>
      <c r="L47" s="12"/>
      <c r="M47" s="57" t="s">
        <v>11</v>
      </c>
      <c r="N47" s="58"/>
      <c r="O47" s="58"/>
      <c r="P47" s="65" t="s">
        <v>6</v>
      </c>
      <c r="Q47" s="65"/>
      <c r="R47" s="65"/>
      <c r="S47" s="66">
        <f>AVERAGE(C47:K51)</f>
        <v>0.81266666666666665</v>
      </c>
      <c r="T47" s="66"/>
      <c r="U47" s="14" t="s">
        <v>5</v>
      </c>
      <c r="V47" s="10"/>
    </row>
    <row r="48" spans="1:22" s="3" customFormat="1" ht="12.75" x14ac:dyDescent="0.2">
      <c r="A48" s="15"/>
      <c r="B48" s="22"/>
      <c r="C48" s="48">
        <v>0.13</v>
      </c>
      <c r="D48" s="48">
        <v>0.16</v>
      </c>
      <c r="E48" s="48">
        <v>0.18</v>
      </c>
      <c r="F48" s="48">
        <v>0.22</v>
      </c>
      <c r="G48" s="48">
        <v>0.34</v>
      </c>
      <c r="H48" s="48">
        <v>0.51</v>
      </c>
      <c r="I48" s="48">
        <v>0.79</v>
      </c>
      <c r="J48" s="48">
        <v>1.1200000000000001</v>
      </c>
      <c r="K48" s="48">
        <v>0.86</v>
      </c>
      <c r="L48" s="12"/>
      <c r="M48" s="63"/>
      <c r="N48" s="64"/>
      <c r="O48" s="64"/>
      <c r="P48" s="67" t="s">
        <v>9</v>
      </c>
      <c r="Q48" s="67"/>
      <c r="R48" s="67"/>
      <c r="S48" s="68">
        <f>MEDIAN(C47:K51)</f>
        <v>0.34</v>
      </c>
      <c r="T48" s="68"/>
      <c r="U48" s="16" t="s">
        <v>5</v>
      </c>
      <c r="V48" s="10"/>
    </row>
    <row r="49" spans="1:22" s="3" customFormat="1" ht="12.75" x14ac:dyDescent="0.2">
      <c r="A49" s="15"/>
      <c r="B49" s="22"/>
      <c r="C49" s="48">
        <v>0.22</v>
      </c>
      <c r="D49" s="48">
        <v>0.19</v>
      </c>
      <c r="E49" s="48">
        <v>0.2</v>
      </c>
      <c r="F49" s="48">
        <v>0.26</v>
      </c>
      <c r="G49" s="48">
        <v>0.38</v>
      </c>
      <c r="H49" s="48">
        <v>0.66</v>
      </c>
      <c r="I49" s="48">
        <v>1.1499999999999999</v>
      </c>
      <c r="J49" s="48">
        <v>2.2200000000000002</v>
      </c>
      <c r="K49" s="48">
        <v>4.18</v>
      </c>
      <c r="L49" s="12"/>
      <c r="M49" s="63"/>
      <c r="N49" s="64"/>
      <c r="O49" s="64"/>
      <c r="P49" s="67" t="s">
        <v>10</v>
      </c>
      <c r="Q49" s="67"/>
      <c r="R49" s="67"/>
      <c r="S49" s="68">
        <f>SMALL(C47:K51,1)</f>
        <v>0.11</v>
      </c>
      <c r="T49" s="68"/>
      <c r="U49" s="16" t="s">
        <v>5</v>
      </c>
      <c r="V49" s="10"/>
    </row>
    <row r="50" spans="1:22" s="3" customFormat="1" ht="12.75" x14ac:dyDescent="0.2">
      <c r="A50" s="15"/>
      <c r="B50" s="22"/>
      <c r="C50" s="48">
        <v>0.16</v>
      </c>
      <c r="D50" s="48">
        <v>0.17</v>
      </c>
      <c r="E50" s="48">
        <v>0.2</v>
      </c>
      <c r="F50" s="48">
        <v>0.27</v>
      </c>
      <c r="G50" s="48">
        <v>0.42</v>
      </c>
      <c r="H50" s="48">
        <v>0.71</v>
      </c>
      <c r="I50" s="48">
        <v>1.29</v>
      </c>
      <c r="J50" s="48">
        <v>2.66</v>
      </c>
      <c r="K50" s="48">
        <v>5.67</v>
      </c>
      <c r="L50" s="12"/>
      <c r="M50" s="63"/>
      <c r="N50" s="64"/>
      <c r="O50" s="64"/>
      <c r="P50" s="67" t="s">
        <v>8</v>
      </c>
      <c r="Q50" s="67"/>
      <c r="R50" s="67"/>
      <c r="S50" s="68">
        <f>LARGE(C47:K51,1)</f>
        <v>5.67</v>
      </c>
      <c r="T50" s="68"/>
      <c r="U50" s="16" t="s">
        <v>5</v>
      </c>
      <c r="V50" s="10"/>
    </row>
    <row r="51" spans="1:22" s="3" customFormat="1" ht="12.75" x14ac:dyDescent="0.2">
      <c r="A51" s="15"/>
      <c r="B51" s="22"/>
      <c r="C51" s="48">
        <v>0.11</v>
      </c>
      <c r="D51" s="48">
        <v>0.15</v>
      </c>
      <c r="E51" s="48">
        <v>0.19</v>
      </c>
      <c r="F51" s="48">
        <v>0.26</v>
      </c>
      <c r="G51" s="48">
        <v>0.42</v>
      </c>
      <c r="H51" s="48">
        <v>0.7</v>
      </c>
      <c r="I51" s="48">
        <v>1.21</v>
      </c>
      <c r="J51" s="48">
        <v>2.21</v>
      </c>
      <c r="K51" s="48">
        <v>3.9</v>
      </c>
      <c r="L51" s="12"/>
      <c r="M51" s="57" t="s">
        <v>7</v>
      </c>
      <c r="N51" s="58"/>
      <c r="O51" s="58"/>
      <c r="P51" s="65" t="s">
        <v>14</v>
      </c>
      <c r="Q51" s="65"/>
      <c r="R51" s="65"/>
      <c r="S51" s="66">
        <f>S49/S47</f>
        <v>0.13535684987694832</v>
      </c>
      <c r="T51" s="66"/>
      <c r="U51" s="14"/>
      <c r="V51" s="10"/>
    </row>
    <row r="52" spans="1:22" s="3" customFormat="1" x14ac:dyDescent="0.2">
      <c r="A52" s="56" t="s">
        <v>12</v>
      </c>
      <c r="B52" s="56"/>
      <c r="C52" s="13">
        <f t="shared" ref="C52:K52" si="4">AVERAGE(C47:C51)</f>
        <v>0.14599999999999999</v>
      </c>
      <c r="D52" s="13">
        <f t="shared" si="4"/>
        <v>0.16</v>
      </c>
      <c r="E52" s="13">
        <f t="shared" si="4"/>
        <v>0.186</v>
      </c>
      <c r="F52" s="13">
        <f t="shared" si="4"/>
        <v>0.24199999999999999</v>
      </c>
      <c r="G52" s="13">
        <f t="shared" si="4"/>
        <v>0.36599999999999999</v>
      </c>
      <c r="H52" s="13">
        <f t="shared" si="4"/>
        <v>0.58399999999999996</v>
      </c>
      <c r="I52" s="13">
        <f t="shared" si="4"/>
        <v>0.96599999999999997</v>
      </c>
      <c r="J52" s="13">
        <f t="shared" si="4"/>
        <v>1.7100000000000002</v>
      </c>
      <c r="K52" s="13">
        <f t="shared" si="4"/>
        <v>2.9539999999999997</v>
      </c>
      <c r="L52" s="12"/>
      <c r="M52" s="59"/>
      <c r="N52" s="60"/>
      <c r="O52" s="60"/>
      <c r="P52" s="69" t="s">
        <v>15</v>
      </c>
      <c r="Q52" s="69"/>
      <c r="R52" s="69"/>
      <c r="S52" s="70">
        <f>S49/S50</f>
        <v>1.9400352733686066E-2</v>
      </c>
      <c r="T52" s="70"/>
      <c r="U52" s="17"/>
      <c r="V52" s="10"/>
    </row>
    <row r="53" spans="1:22" s="3" customFormat="1" ht="12.75" x14ac:dyDescent="0.2">
      <c r="A53" s="15"/>
      <c r="B53" s="22"/>
      <c r="C53" s="49"/>
      <c r="D53" s="49"/>
      <c r="E53" s="49"/>
      <c r="F53" s="49"/>
      <c r="G53" s="49"/>
      <c r="H53" s="49"/>
      <c r="I53" s="49"/>
      <c r="J53" s="49"/>
      <c r="K53" s="49"/>
      <c r="L53" s="12"/>
      <c r="M53" s="61" t="s">
        <v>13</v>
      </c>
      <c r="N53" s="62"/>
      <c r="O53" s="62"/>
      <c r="P53" s="62"/>
      <c r="Q53" s="62"/>
      <c r="R53" s="62"/>
      <c r="S53" s="70">
        <f>(COUNTIF(C47:K51,"&gt;2")/COUNT(C47:K51))*100</f>
        <v>13.333333333333334</v>
      </c>
      <c r="T53" s="70"/>
      <c r="U53" s="17" t="s">
        <v>5</v>
      </c>
      <c r="V53" s="10"/>
    </row>
    <row r="54" spans="1:22" s="3" customFormat="1" x14ac:dyDescent="0.2">
      <c r="A54" s="10"/>
      <c r="B54" s="10"/>
      <c r="C54" s="45"/>
      <c r="D54" s="45"/>
      <c r="E54" s="45"/>
      <c r="F54" s="45"/>
      <c r="G54" s="45"/>
      <c r="H54" s="45"/>
      <c r="I54" s="45"/>
      <c r="J54" s="45"/>
      <c r="K54" s="45"/>
      <c r="L54" s="18"/>
      <c r="M54" s="10"/>
      <c r="N54" s="10"/>
      <c r="O54" s="10"/>
      <c r="P54" s="10"/>
      <c r="Q54" s="10"/>
      <c r="R54" s="10"/>
      <c r="S54" s="9"/>
      <c r="T54" s="9"/>
      <c r="U54" s="10"/>
      <c r="V54" s="10"/>
    </row>
    <row r="55" spans="1:22" s="3" customFormat="1" x14ac:dyDescent="0.2">
      <c r="A55" s="9"/>
      <c r="B55" s="9"/>
      <c r="C55" s="45"/>
      <c r="D55" s="45"/>
      <c r="E55" s="45"/>
      <c r="F55" s="45"/>
      <c r="G55" s="45"/>
      <c r="H55" s="45"/>
      <c r="I55" s="45"/>
      <c r="J55" s="45"/>
      <c r="K55" s="45"/>
      <c r="L55" s="10"/>
      <c r="M55" s="10"/>
      <c r="N55" s="10"/>
      <c r="O55" s="10"/>
      <c r="P55" s="10"/>
      <c r="Q55" s="10"/>
      <c r="R55" s="10"/>
      <c r="S55" s="9"/>
      <c r="T55" s="9"/>
      <c r="U55" s="10"/>
      <c r="V55" s="10"/>
    </row>
    <row r="56" spans="1:22" s="3" customFormat="1" x14ac:dyDescent="0.2">
      <c r="A56" s="11" t="s">
        <v>4</v>
      </c>
      <c r="B56" s="21">
        <v>6.62</v>
      </c>
      <c r="C56" s="46">
        <v>0.24</v>
      </c>
      <c r="D56" s="46">
        <v>0.26</v>
      </c>
      <c r="E56" s="46">
        <v>0.3</v>
      </c>
      <c r="F56" s="46">
        <v>0.36</v>
      </c>
      <c r="G56" s="46">
        <v>0.45</v>
      </c>
      <c r="H56" s="46">
        <v>0.53</v>
      </c>
      <c r="I56" s="46">
        <v>0.56999999999999995</v>
      </c>
      <c r="J56" s="46">
        <v>0.55000000000000004</v>
      </c>
      <c r="K56" s="46">
        <v>0.22</v>
      </c>
      <c r="L56" s="12"/>
      <c r="M56" s="57" t="s">
        <v>11</v>
      </c>
      <c r="N56" s="58"/>
      <c r="O56" s="58"/>
      <c r="P56" s="65" t="s">
        <v>6</v>
      </c>
      <c r="Q56" s="65"/>
      <c r="R56" s="65"/>
      <c r="S56" s="66">
        <f>AVERAGE(C56:K60)</f>
        <v>0.9702222222222221</v>
      </c>
      <c r="T56" s="66"/>
      <c r="U56" s="14" t="s">
        <v>5</v>
      </c>
      <c r="V56" s="10"/>
    </row>
    <row r="57" spans="1:22" s="3" customFormat="1" ht="12.75" x14ac:dyDescent="0.2">
      <c r="A57" s="15"/>
      <c r="B57" s="21">
        <v>7.59</v>
      </c>
      <c r="C57" s="46">
        <v>0.26</v>
      </c>
      <c r="D57" s="46">
        <v>0.3</v>
      </c>
      <c r="E57" s="46">
        <v>0.35</v>
      </c>
      <c r="F57" s="46">
        <v>0.41</v>
      </c>
      <c r="G57" s="46">
        <v>0.52</v>
      </c>
      <c r="H57" s="46">
        <v>0.69</v>
      </c>
      <c r="I57" s="46">
        <v>1.01</v>
      </c>
      <c r="J57" s="46">
        <v>1.37</v>
      </c>
      <c r="K57" s="46">
        <v>1.1100000000000001</v>
      </c>
      <c r="L57" s="12"/>
      <c r="M57" s="63"/>
      <c r="N57" s="64"/>
      <c r="O57" s="64"/>
      <c r="P57" s="67" t="s">
        <v>9</v>
      </c>
      <c r="Q57" s="67"/>
      <c r="R57" s="67"/>
      <c r="S57" s="68">
        <f>MEDIAN(C56:K60)</f>
        <v>0.52</v>
      </c>
      <c r="T57" s="68"/>
      <c r="U57" s="16" t="s">
        <v>5</v>
      </c>
      <c r="V57" s="10"/>
    </row>
    <row r="58" spans="1:22" s="3" customFormat="1" ht="12.75" x14ac:dyDescent="0.2">
      <c r="A58" s="15"/>
      <c r="B58" s="21">
        <v>3.15</v>
      </c>
      <c r="C58" s="46">
        <v>0.43</v>
      </c>
      <c r="D58" s="46">
        <v>0.38</v>
      </c>
      <c r="E58" s="46">
        <v>0.39</v>
      </c>
      <c r="F58" s="46">
        <v>0.46</v>
      </c>
      <c r="G58" s="46">
        <v>0.6</v>
      </c>
      <c r="H58" s="46">
        <v>0.89</v>
      </c>
      <c r="I58" s="46">
        <v>1.43</v>
      </c>
      <c r="J58" s="46">
        <v>2.39</v>
      </c>
      <c r="K58" s="46">
        <v>3.82</v>
      </c>
      <c r="L58" s="12"/>
      <c r="M58" s="63"/>
      <c r="N58" s="64"/>
      <c r="O58" s="64"/>
      <c r="P58" s="67" t="s">
        <v>10</v>
      </c>
      <c r="Q58" s="67"/>
      <c r="R58" s="67"/>
      <c r="S58" s="68">
        <f>SMALL(C56:K60,1)</f>
        <v>0.22</v>
      </c>
      <c r="T58" s="68"/>
      <c r="U58" s="16" t="s">
        <v>5</v>
      </c>
      <c r="V58" s="10"/>
    </row>
    <row r="59" spans="1:22" s="3" customFormat="1" ht="12.75" x14ac:dyDescent="0.2">
      <c r="A59" s="15"/>
      <c r="B59" s="21">
        <v>0.5</v>
      </c>
      <c r="C59" s="46">
        <v>0.35</v>
      </c>
      <c r="D59" s="46">
        <v>0.35</v>
      </c>
      <c r="E59" s="46">
        <v>0.39</v>
      </c>
      <c r="F59" s="46">
        <v>0.47</v>
      </c>
      <c r="G59" s="46">
        <v>0.65</v>
      </c>
      <c r="H59" s="46">
        <v>0.96</v>
      </c>
      <c r="I59" s="46">
        <v>1.59</v>
      </c>
      <c r="J59" s="46">
        <v>2.9</v>
      </c>
      <c r="K59" s="46">
        <v>5.22</v>
      </c>
      <c r="L59" s="12"/>
      <c r="M59" s="63"/>
      <c r="N59" s="64"/>
      <c r="O59" s="64"/>
      <c r="P59" s="67" t="s">
        <v>8</v>
      </c>
      <c r="Q59" s="67"/>
      <c r="R59" s="67"/>
      <c r="S59" s="68">
        <f>LARGE(C56:K60,1)</f>
        <v>5.22</v>
      </c>
      <c r="T59" s="68"/>
      <c r="U59" s="16" t="s">
        <v>5</v>
      </c>
      <c r="V59" s="10"/>
    </row>
    <row r="60" spans="1:22" s="3" customFormat="1" ht="12.75" x14ac:dyDescent="0.2">
      <c r="A60" s="15"/>
      <c r="B60" s="21">
        <v>4.95</v>
      </c>
      <c r="C60" s="46">
        <v>0.28000000000000003</v>
      </c>
      <c r="D60" s="46">
        <v>0.3</v>
      </c>
      <c r="E60" s="46">
        <v>0.36</v>
      </c>
      <c r="F60" s="46">
        <v>0.47</v>
      </c>
      <c r="G60" s="46">
        <v>0.66</v>
      </c>
      <c r="H60" s="46">
        <v>0.96</v>
      </c>
      <c r="I60" s="46">
        <v>1.53</v>
      </c>
      <c r="J60" s="46">
        <v>2.42</v>
      </c>
      <c r="K60" s="46">
        <v>3.51</v>
      </c>
      <c r="L60" s="12"/>
      <c r="M60" s="57" t="s">
        <v>7</v>
      </c>
      <c r="N60" s="58"/>
      <c r="O60" s="58"/>
      <c r="P60" s="65" t="s">
        <v>14</v>
      </c>
      <c r="Q60" s="65"/>
      <c r="R60" s="65"/>
      <c r="S60" s="66">
        <f>S58/S56</f>
        <v>0.2267521759047183</v>
      </c>
      <c r="T60" s="66"/>
      <c r="U60" s="14"/>
      <c r="V60" s="10"/>
    </row>
    <row r="61" spans="1:22" s="3" customFormat="1" x14ac:dyDescent="0.2">
      <c r="A61" s="56" t="s">
        <v>12</v>
      </c>
      <c r="B61" s="56"/>
      <c r="C61" s="13">
        <f t="shared" ref="C61:K61" si="5">AVERAGE(C56:C60)</f>
        <v>0.31199999999999994</v>
      </c>
      <c r="D61" s="13">
        <f t="shared" si="5"/>
        <v>0.318</v>
      </c>
      <c r="E61" s="13">
        <f t="shared" si="5"/>
        <v>0.35799999999999998</v>
      </c>
      <c r="F61" s="13">
        <f t="shared" si="5"/>
        <v>0.434</v>
      </c>
      <c r="G61" s="13">
        <f t="shared" si="5"/>
        <v>0.57599999999999996</v>
      </c>
      <c r="H61" s="13">
        <f t="shared" si="5"/>
        <v>0.80599999999999983</v>
      </c>
      <c r="I61" s="13">
        <f t="shared" si="5"/>
        <v>1.226</v>
      </c>
      <c r="J61" s="13">
        <f t="shared" si="5"/>
        <v>1.9260000000000002</v>
      </c>
      <c r="K61" s="13">
        <f t="shared" si="5"/>
        <v>2.7760000000000002</v>
      </c>
      <c r="L61" s="12"/>
      <c r="M61" s="59"/>
      <c r="N61" s="60"/>
      <c r="O61" s="60"/>
      <c r="P61" s="69" t="s">
        <v>15</v>
      </c>
      <c r="Q61" s="69"/>
      <c r="R61" s="69"/>
      <c r="S61" s="70">
        <f>S58/S59</f>
        <v>4.2145593869731802E-2</v>
      </c>
      <c r="T61" s="70"/>
      <c r="U61" s="17"/>
      <c r="V61" s="10"/>
    </row>
    <row r="62" spans="1:22" s="3" customFormat="1" ht="12.75" x14ac:dyDescent="0.2">
      <c r="A62" s="15"/>
      <c r="B62" s="21">
        <v>4.8899999999999997</v>
      </c>
      <c r="C62" s="37"/>
      <c r="D62" s="37"/>
      <c r="E62" s="37"/>
      <c r="F62" s="37"/>
      <c r="G62" s="37"/>
      <c r="H62" s="37"/>
      <c r="I62" s="37"/>
      <c r="J62" s="37"/>
      <c r="K62" s="37"/>
      <c r="L62" s="12"/>
      <c r="M62" s="61" t="s">
        <v>13</v>
      </c>
      <c r="N62" s="62"/>
      <c r="O62" s="62"/>
      <c r="P62" s="62"/>
      <c r="Q62" s="62"/>
      <c r="R62" s="62"/>
      <c r="S62" s="70">
        <f>(COUNTIF(C56:K60,"&gt;2")/COUNT(C56:K60))*100</f>
        <v>13.333333333333334</v>
      </c>
      <c r="T62" s="70"/>
      <c r="U62" s="17" t="s">
        <v>5</v>
      </c>
      <c r="V62" s="10"/>
    </row>
    <row r="63" spans="1:22" s="3" customFormat="1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8"/>
      <c r="M63" s="10"/>
      <c r="N63" s="10"/>
      <c r="O63" s="10"/>
      <c r="P63" s="10"/>
      <c r="Q63" s="10"/>
      <c r="R63" s="10"/>
      <c r="S63" s="9"/>
      <c r="T63" s="9"/>
      <c r="U63" s="10"/>
      <c r="V63" s="10"/>
    </row>
    <row r="64" spans="1:22" hidden="1" x14ac:dyDescent="0.2"/>
  </sheetData>
  <mergeCells count="91">
    <mergeCell ref="A17:B17"/>
    <mergeCell ref="N17:U17"/>
    <mergeCell ref="A18:C18"/>
    <mergeCell ref="N18:P18"/>
    <mergeCell ref="Q18:S18"/>
    <mergeCell ref="T18:U18"/>
    <mergeCell ref="S26:T26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A25:B25"/>
    <mergeCell ref="M29:O32"/>
    <mergeCell ref="P29:R29"/>
    <mergeCell ref="S29:T29"/>
    <mergeCell ref="P30:R30"/>
    <mergeCell ref="S30:T30"/>
    <mergeCell ref="P31:R31"/>
    <mergeCell ref="S31:T31"/>
    <mergeCell ref="P32:R32"/>
    <mergeCell ref="S32:T32"/>
    <mergeCell ref="M24:O25"/>
    <mergeCell ref="P24:R24"/>
    <mergeCell ref="S24:T24"/>
    <mergeCell ref="P25:R25"/>
    <mergeCell ref="S25:T25"/>
    <mergeCell ref="M26:R26"/>
    <mergeCell ref="S33:T33"/>
    <mergeCell ref="P34:R34"/>
    <mergeCell ref="S34:T34"/>
    <mergeCell ref="M35:R35"/>
    <mergeCell ref="S35:T35"/>
    <mergeCell ref="P43:R43"/>
    <mergeCell ref="S43:T43"/>
    <mergeCell ref="M44:R44"/>
    <mergeCell ref="S44:T44"/>
    <mergeCell ref="A34:B34"/>
    <mergeCell ref="M38:O41"/>
    <mergeCell ref="P38:R38"/>
    <mergeCell ref="S38:T38"/>
    <mergeCell ref="P39:R39"/>
    <mergeCell ref="S39:T39"/>
    <mergeCell ref="P40:R40"/>
    <mergeCell ref="S40:T40"/>
    <mergeCell ref="P41:R41"/>
    <mergeCell ref="S41:T41"/>
    <mergeCell ref="M33:O34"/>
    <mergeCell ref="P33:R33"/>
    <mergeCell ref="S52:T52"/>
    <mergeCell ref="M53:R53"/>
    <mergeCell ref="S53:T53"/>
    <mergeCell ref="A43:B43"/>
    <mergeCell ref="M47:O50"/>
    <mergeCell ref="P47:R47"/>
    <mergeCell ref="S47:T47"/>
    <mergeCell ref="P48:R48"/>
    <mergeCell ref="S48:T48"/>
    <mergeCell ref="P49:R49"/>
    <mergeCell ref="S49:T49"/>
    <mergeCell ref="P50:R50"/>
    <mergeCell ref="S50:T50"/>
    <mergeCell ref="M42:O43"/>
    <mergeCell ref="P42:R42"/>
    <mergeCell ref="S42:T42"/>
    <mergeCell ref="M62:R62"/>
    <mergeCell ref="S62:T62"/>
    <mergeCell ref="A52:B52"/>
    <mergeCell ref="M56:O59"/>
    <mergeCell ref="P56:R56"/>
    <mergeCell ref="S56:T56"/>
    <mergeCell ref="P57:R57"/>
    <mergeCell ref="S57:T57"/>
    <mergeCell ref="P58:R58"/>
    <mergeCell ref="S58:T58"/>
    <mergeCell ref="P59:R59"/>
    <mergeCell ref="S59:T59"/>
    <mergeCell ref="M51:O52"/>
    <mergeCell ref="P51:R51"/>
    <mergeCell ref="S51:T51"/>
    <mergeCell ref="P52:R52"/>
    <mergeCell ref="A61:B61"/>
    <mergeCell ref="M60:O61"/>
    <mergeCell ref="P60:R60"/>
    <mergeCell ref="S60:T60"/>
    <mergeCell ref="P61:R61"/>
    <mergeCell ref="S61:T61"/>
  </mergeCells>
  <conditionalFormatting sqref="C20:K24 C29:K33 C38:K42 C47:K51 C56:K60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N18">
      <formula1>"Rum A, Rum B, Køkken"</formula1>
    </dataValidation>
    <dataValidation type="list" allowBlank="1" showInputMessage="1" showErrorMessage="1" sqref="T18">
      <formula1>"TH,TV"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9" scale="97" orientation="portrait" r:id="rId1"/>
  <headerFooter>
    <oddHeader>&amp;LRum 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topLeftCell="A13" zoomScaleNormal="100" zoomScaleSheetLayoutView="100" zoomScalePageLayoutView="70" workbookViewId="0">
      <selection activeCell="I38" sqref="I38"/>
    </sheetView>
  </sheetViews>
  <sheetFormatPr defaultColWidth="0" defaultRowHeight="11.25" customHeight="1" zeroHeight="1" x14ac:dyDescent="0.2"/>
  <cols>
    <col min="1" max="1" width="6.42578125" style="5" customWidth="1"/>
    <col min="2" max="2" width="1" style="5" customWidth="1"/>
    <col min="3" max="10" width="5.28515625" style="6" bestFit="1" customWidth="1"/>
    <col min="11" max="11" width="4.85546875" style="6" bestFit="1" customWidth="1"/>
    <col min="12" max="12" width="3.7109375" style="6" customWidth="1"/>
    <col min="13" max="13" width="5.28515625" style="6" customWidth="1"/>
    <col min="14" max="18" width="3.85546875" style="6" customWidth="1"/>
    <col min="19" max="20" width="3.28515625" style="5" customWidth="1"/>
    <col min="21" max="21" width="2.42578125" style="6" customWidth="1"/>
    <col min="22" max="22" width="1.28515625" style="6" customWidth="1"/>
    <col min="23" max="23" width="0" style="6" hidden="1" customWidth="1"/>
    <col min="24" max="16384" width="9.140625" style="6" hidden="1"/>
  </cols>
  <sheetData>
    <row r="1" spans="1:22" x14ac:dyDescent="0.2">
      <c r="A1" s="7"/>
      <c r="B1" s="7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7"/>
      <c r="T1" s="7"/>
      <c r="U1" s="8"/>
      <c r="V1" s="8"/>
    </row>
    <row r="2" spans="1:22" x14ac:dyDescent="0.2">
      <c r="A2" s="7"/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7"/>
      <c r="T2" s="7"/>
      <c r="U2" s="8"/>
      <c r="V2" s="8"/>
    </row>
    <row r="3" spans="1:22" x14ac:dyDescent="0.2">
      <c r="A3" s="7"/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/>
      <c r="T3" s="7"/>
      <c r="U3" s="8"/>
      <c r="V3" s="8"/>
    </row>
    <row r="4" spans="1:22" x14ac:dyDescent="0.2">
      <c r="A4" s="7"/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7"/>
      <c r="T4" s="7"/>
      <c r="U4" s="8"/>
      <c r="V4" s="8"/>
    </row>
    <row r="5" spans="1:22" x14ac:dyDescent="0.2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7"/>
      <c r="T5" s="7"/>
      <c r="U5" s="8"/>
      <c r="V5" s="8"/>
    </row>
    <row r="6" spans="1:22" x14ac:dyDescent="0.2">
      <c r="A6" s="7"/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7"/>
      <c r="T6" s="7"/>
      <c r="U6" s="8"/>
      <c r="V6" s="8"/>
    </row>
    <row r="7" spans="1:22" x14ac:dyDescent="0.2">
      <c r="A7" s="7"/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7"/>
      <c r="T7" s="7"/>
      <c r="U7" s="8"/>
      <c r="V7" s="8"/>
    </row>
    <row r="8" spans="1:22" x14ac:dyDescent="0.2">
      <c r="A8" s="7"/>
      <c r="B8" s="7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8"/>
      <c r="V8" s="8"/>
    </row>
    <row r="9" spans="1:22" x14ac:dyDescent="0.2">
      <c r="A9" s="7"/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7"/>
      <c r="T9" s="7"/>
      <c r="U9" s="8"/>
      <c r="V9" s="8"/>
    </row>
    <row r="10" spans="1:22" x14ac:dyDescent="0.2">
      <c r="A10" s="7"/>
      <c r="B10" s="7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7"/>
      <c r="T10" s="7"/>
      <c r="U10" s="8"/>
      <c r="V10" s="8"/>
    </row>
    <row r="11" spans="1:22" x14ac:dyDescent="0.2">
      <c r="A11" s="7"/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8"/>
      <c r="V11" s="8"/>
    </row>
    <row r="12" spans="1:22" x14ac:dyDescent="0.2">
      <c r="A12" s="7"/>
      <c r="B12" s="7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7"/>
      <c r="T12" s="7"/>
      <c r="U12" s="8"/>
      <c r="V12" s="8"/>
    </row>
    <row r="13" spans="1:22" x14ac:dyDescent="0.2">
      <c r="A13" s="7"/>
      <c r="B13" s="7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7"/>
      <c r="T13" s="7"/>
      <c r="U13" s="8"/>
      <c r="V13" s="8"/>
    </row>
    <row r="14" spans="1:22" x14ac:dyDescent="0.2">
      <c r="A14" s="7"/>
      <c r="B14" s="7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7"/>
      <c r="T14" s="7"/>
      <c r="U14" s="8"/>
      <c r="V14" s="8"/>
    </row>
    <row r="15" spans="1:22" x14ac:dyDescent="0.2">
      <c r="A15" s="7"/>
      <c r="B15" s="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7"/>
      <c r="T15" s="7"/>
      <c r="U15" s="8"/>
      <c r="V15" s="8"/>
    </row>
    <row r="16" spans="1:22" x14ac:dyDescent="0.2">
      <c r="A16" s="7"/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7"/>
      <c r="T16" s="7"/>
      <c r="U16" s="8"/>
      <c r="V16" s="8"/>
    </row>
    <row r="17" spans="1:23" s="3" customFormat="1" x14ac:dyDescent="0.2">
      <c r="A17" s="53" t="s">
        <v>26</v>
      </c>
      <c r="B17" s="53"/>
      <c r="C17" s="28">
        <v>4.5</v>
      </c>
      <c r="D17" s="31">
        <f>C17+$D$18</f>
        <v>4</v>
      </c>
      <c r="E17" s="31">
        <f t="shared" ref="E17:K17" si="0">D17+$D$18</f>
        <v>3.5</v>
      </c>
      <c r="F17" s="31">
        <f t="shared" si="0"/>
        <v>3</v>
      </c>
      <c r="G17" s="31">
        <f t="shared" si="0"/>
        <v>2.5</v>
      </c>
      <c r="H17" s="31">
        <f t="shared" si="0"/>
        <v>2</v>
      </c>
      <c r="I17" s="31">
        <f t="shared" si="0"/>
        <v>1.5</v>
      </c>
      <c r="J17" s="31">
        <f t="shared" si="0"/>
        <v>1</v>
      </c>
      <c r="K17" s="31">
        <f t="shared" si="0"/>
        <v>0.5</v>
      </c>
      <c r="L17" s="34" t="s">
        <v>27</v>
      </c>
      <c r="M17" s="27" t="s">
        <v>17</v>
      </c>
      <c r="N17" s="52" t="s">
        <v>16</v>
      </c>
      <c r="O17" s="52"/>
      <c r="P17" s="52"/>
      <c r="Q17" s="52"/>
      <c r="R17" s="52"/>
      <c r="S17" s="52"/>
      <c r="T17" s="52"/>
      <c r="U17" s="52"/>
      <c r="V17" s="10"/>
    </row>
    <row r="18" spans="1:23" s="3" customFormat="1" x14ac:dyDescent="0.2">
      <c r="A18" s="71" t="s">
        <v>25</v>
      </c>
      <c r="B18" s="71"/>
      <c r="C18" s="71"/>
      <c r="D18" s="26">
        <v>-0.5</v>
      </c>
      <c r="E18" s="32" t="s">
        <v>22</v>
      </c>
      <c r="F18" s="23"/>
      <c r="G18" s="23"/>
      <c r="H18" s="23"/>
      <c r="I18" s="23"/>
      <c r="J18" s="23"/>
      <c r="K18" s="23"/>
      <c r="L18" s="23"/>
      <c r="M18" s="33" t="s">
        <v>23</v>
      </c>
      <c r="N18" s="52" t="s">
        <v>28</v>
      </c>
      <c r="O18" s="52"/>
      <c r="P18" s="52"/>
      <c r="Q18" s="55" t="s">
        <v>24</v>
      </c>
      <c r="R18" s="55"/>
      <c r="S18" s="55"/>
      <c r="T18" s="52" t="s">
        <v>21</v>
      </c>
      <c r="U18" s="52"/>
      <c r="V18" s="10"/>
    </row>
    <row r="19" spans="1:23" s="3" customFormat="1" x14ac:dyDescent="0.2">
      <c r="A19" s="29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4"/>
      <c r="N19" s="24"/>
      <c r="O19" s="24"/>
      <c r="P19" s="24"/>
      <c r="Q19" s="24"/>
      <c r="R19" s="24"/>
      <c r="S19" s="25"/>
      <c r="T19" s="25"/>
      <c r="U19" s="24"/>
      <c r="V19" s="10"/>
    </row>
    <row r="20" spans="1:23" s="3" customFormat="1" x14ac:dyDescent="0.2">
      <c r="A20" s="11" t="s">
        <v>0</v>
      </c>
      <c r="B20" s="20"/>
      <c r="C20" s="46">
        <v>0.05</v>
      </c>
      <c r="D20" s="46">
        <v>0.06</v>
      </c>
      <c r="E20" s="46">
        <v>0.08</v>
      </c>
      <c r="F20" s="46">
        <v>0.1</v>
      </c>
      <c r="G20" s="46">
        <v>0.13</v>
      </c>
      <c r="H20" s="46">
        <v>0.18</v>
      </c>
      <c r="I20" s="46">
        <v>0.23</v>
      </c>
      <c r="J20" s="46">
        <v>0.97</v>
      </c>
      <c r="K20" s="46">
        <v>2.04</v>
      </c>
      <c r="L20" s="12"/>
      <c r="M20" s="57" t="s">
        <v>11</v>
      </c>
      <c r="N20" s="58"/>
      <c r="O20" s="58"/>
      <c r="P20" s="65" t="s">
        <v>6</v>
      </c>
      <c r="Q20" s="65"/>
      <c r="R20" s="65"/>
      <c r="S20" s="66">
        <f>AVERAGE(C20:K24)</f>
        <v>0.38244444444444448</v>
      </c>
      <c r="T20" s="66"/>
      <c r="U20" s="14" t="s">
        <v>5</v>
      </c>
      <c r="V20" s="10"/>
    </row>
    <row r="21" spans="1:23" s="3" customFormat="1" ht="12.75" x14ac:dyDescent="0.2">
      <c r="A21" s="15"/>
      <c r="B21" s="22"/>
      <c r="C21" s="46">
        <v>7.0000000000000007E-2</v>
      </c>
      <c r="D21" s="46">
        <v>0.08</v>
      </c>
      <c r="E21" s="46">
        <v>0.09</v>
      </c>
      <c r="F21" s="46">
        <v>0.11</v>
      </c>
      <c r="G21" s="46">
        <v>0.14000000000000001</v>
      </c>
      <c r="H21" s="46">
        <v>0.18</v>
      </c>
      <c r="I21" s="46">
        <v>0.24</v>
      </c>
      <c r="J21" s="46">
        <v>1.18</v>
      </c>
      <c r="K21" s="46">
        <v>3.31</v>
      </c>
      <c r="L21" s="12"/>
      <c r="M21" s="63"/>
      <c r="N21" s="64"/>
      <c r="O21" s="64"/>
      <c r="P21" s="67" t="s">
        <v>9</v>
      </c>
      <c r="Q21" s="67"/>
      <c r="R21" s="67"/>
      <c r="S21" s="68">
        <f>MEDIAN(C20:K24)</f>
        <v>0.13</v>
      </c>
      <c r="T21" s="68"/>
      <c r="U21" s="16" t="s">
        <v>5</v>
      </c>
      <c r="V21" s="10"/>
    </row>
    <row r="22" spans="1:23" s="3" customFormat="1" ht="12.75" x14ac:dyDescent="0.2">
      <c r="A22" s="15"/>
      <c r="B22" s="22"/>
      <c r="C22" s="46">
        <v>0.1</v>
      </c>
      <c r="D22" s="46">
        <v>0.09</v>
      </c>
      <c r="E22" s="46">
        <v>0.1</v>
      </c>
      <c r="F22" s="46">
        <v>0.11</v>
      </c>
      <c r="G22" s="46">
        <v>0.14000000000000001</v>
      </c>
      <c r="H22" s="46">
        <v>0.18</v>
      </c>
      <c r="I22" s="46">
        <v>0.24</v>
      </c>
      <c r="J22" s="46">
        <v>1.06</v>
      </c>
      <c r="K22" s="46">
        <v>2.85</v>
      </c>
      <c r="L22" s="12"/>
      <c r="M22" s="63"/>
      <c r="N22" s="64"/>
      <c r="O22" s="64"/>
      <c r="P22" s="67" t="s">
        <v>10</v>
      </c>
      <c r="Q22" s="67"/>
      <c r="R22" s="67"/>
      <c r="S22" s="68">
        <f>SMALL(C20:K24,1)</f>
        <v>0.05</v>
      </c>
      <c r="T22" s="68"/>
      <c r="U22" s="16" t="s">
        <v>5</v>
      </c>
      <c r="V22" s="10"/>
    </row>
    <row r="23" spans="1:23" s="3" customFormat="1" ht="12.75" x14ac:dyDescent="0.2">
      <c r="A23" s="15"/>
      <c r="B23" s="22"/>
      <c r="C23" s="46">
        <v>0.08</v>
      </c>
      <c r="D23" s="46">
        <v>0.08</v>
      </c>
      <c r="E23" s="46">
        <v>0.09</v>
      </c>
      <c r="F23" s="46">
        <v>0.11</v>
      </c>
      <c r="G23" s="46">
        <v>0.13</v>
      </c>
      <c r="H23" s="46">
        <v>0.16</v>
      </c>
      <c r="I23" s="46">
        <v>0.2</v>
      </c>
      <c r="J23" s="46">
        <v>0.63</v>
      </c>
      <c r="K23" s="46">
        <v>0.51</v>
      </c>
      <c r="L23" s="12"/>
      <c r="M23" s="63"/>
      <c r="N23" s="64"/>
      <c r="O23" s="64"/>
      <c r="P23" s="67" t="s">
        <v>8</v>
      </c>
      <c r="Q23" s="67"/>
      <c r="R23" s="67"/>
      <c r="S23" s="68">
        <f>LARGE(C20:K24,1)</f>
        <v>3.31</v>
      </c>
      <c r="T23" s="68"/>
      <c r="U23" s="16" t="s">
        <v>5</v>
      </c>
      <c r="V23" s="10"/>
    </row>
    <row r="24" spans="1:23" s="3" customFormat="1" ht="12.75" x14ac:dyDescent="0.2">
      <c r="A24" s="15"/>
      <c r="B24" s="22"/>
      <c r="C24" s="46">
        <v>0.06</v>
      </c>
      <c r="D24" s="46">
        <v>7.0000000000000007E-2</v>
      </c>
      <c r="E24" s="46">
        <v>0.08</v>
      </c>
      <c r="F24" s="46">
        <v>0.1</v>
      </c>
      <c r="G24" s="46">
        <v>0.12</v>
      </c>
      <c r="H24" s="46">
        <v>0.14000000000000001</v>
      </c>
      <c r="I24" s="46">
        <v>0.16</v>
      </c>
      <c r="J24" s="46">
        <v>0.24</v>
      </c>
      <c r="K24" s="46">
        <v>0.14000000000000001</v>
      </c>
      <c r="L24" s="12"/>
      <c r="M24" s="57" t="s">
        <v>7</v>
      </c>
      <c r="N24" s="58"/>
      <c r="O24" s="58"/>
      <c r="P24" s="65" t="s">
        <v>14</v>
      </c>
      <c r="Q24" s="65"/>
      <c r="R24" s="65"/>
      <c r="S24" s="66">
        <f>S22/S20</f>
        <v>0.13073794305636258</v>
      </c>
      <c r="T24" s="66"/>
      <c r="U24" s="14"/>
      <c r="V24" s="10"/>
    </row>
    <row r="25" spans="1:23" s="3" customFormat="1" x14ac:dyDescent="0.2">
      <c r="A25" s="56" t="s">
        <v>12</v>
      </c>
      <c r="B25" s="56"/>
      <c r="C25" s="13">
        <f>AVERAGE(C20:C24)</f>
        <v>7.2000000000000008E-2</v>
      </c>
      <c r="D25" s="13">
        <f t="shared" ref="D25:K25" si="1">AVERAGE(D20:D24)</f>
        <v>7.5999999999999998E-2</v>
      </c>
      <c r="E25" s="13">
        <f t="shared" si="1"/>
        <v>8.7999999999999995E-2</v>
      </c>
      <c r="F25" s="13">
        <f t="shared" si="1"/>
        <v>0.10600000000000001</v>
      </c>
      <c r="G25" s="13">
        <f t="shared" si="1"/>
        <v>0.13200000000000001</v>
      </c>
      <c r="H25" s="13">
        <f t="shared" si="1"/>
        <v>0.16800000000000001</v>
      </c>
      <c r="I25" s="13">
        <f t="shared" si="1"/>
        <v>0.21399999999999997</v>
      </c>
      <c r="J25" s="13">
        <f t="shared" si="1"/>
        <v>0.81600000000000006</v>
      </c>
      <c r="K25" s="13">
        <f t="shared" si="1"/>
        <v>1.77</v>
      </c>
      <c r="L25" s="12"/>
      <c r="M25" s="59"/>
      <c r="N25" s="60"/>
      <c r="O25" s="60"/>
      <c r="P25" s="69" t="s">
        <v>15</v>
      </c>
      <c r="Q25" s="69"/>
      <c r="R25" s="69"/>
      <c r="S25" s="70">
        <f>S22/S23</f>
        <v>1.5105740181268883E-2</v>
      </c>
      <c r="T25" s="70"/>
      <c r="U25" s="17"/>
      <c r="V25" s="10"/>
    </row>
    <row r="26" spans="1:23" s="3" customFormat="1" ht="12.75" x14ac:dyDescent="0.2">
      <c r="A26" s="15"/>
      <c r="B26" s="22"/>
      <c r="C26" s="47"/>
      <c r="D26" s="47"/>
      <c r="E26" s="47"/>
      <c r="F26" s="47"/>
      <c r="G26" s="47"/>
      <c r="H26" s="47"/>
      <c r="I26" s="47"/>
      <c r="J26" s="47"/>
      <c r="K26" s="47"/>
      <c r="L26" s="12"/>
      <c r="M26" s="61" t="s">
        <v>13</v>
      </c>
      <c r="N26" s="62"/>
      <c r="O26" s="62"/>
      <c r="P26" s="62"/>
      <c r="Q26" s="62"/>
      <c r="R26" s="62"/>
      <c r="S26" s="70">
        <f>(COUNTIF(C20:K24,"&gt;2")/COUNT(C20:K24))*100</f>
        <v>6.666666666666667</v>
      </c>
      <c r="T26" s="70"/>
      <c r="U26" s="17" t="s">
        <v>5</v>
      </c>
      <c r="V26" s="10"/>
    </row>
    <row r="27" spans="1:23" s="3" customFormat="1" x14ac:dyDescent="0.2">
      <c r="C27" s="45"/>
      <c r="D27" s="45"/>
      <c r="E27" s="45"/>
      <c r="F27" s="45"/>
      <c r="G27" s="45"/>
      <c r="H27" s="45"/>
      <c r="I27" s="45"/>
      <c r="J27" s="45"/>
      <c r="K27" s="45"/>
      <c r="L27" s="18"/>
      <c r="M27" s="10"/>
      <c r="N27" s="10"/>
      <c r="O27" s="10"/>
      <c r="P27" s="10"/>
      <c r="Q27" s="10"/>
      <c r="R27" s="10"/>
      <c r="S27" s="9"/>
      <c r="T27" s="9"/>
      <c r="U27" s="10"/>
      <c r="V27" s="10"/>
      <c r="W27" s="4"/>
    </row>
    <row r="28" spans="1:23" s="3" customFormat="1" x14ac:dyDescent="0.2">
      <c r="A28" s="11" t="s">
        <v>1</v>
      </c>
      <c r="B28" s="20"/>
      <c r="C28" s="44">
        <v>0.05</v>
      </c>
      <c r="D28" s="44">
        <v>0.06</v>
      </c>
      <c r="E28" s="44">
        <v>7.0000000000000007E-2</v>
      </c>
      <c r="F28" s="44">
        <v>0.09</v>
      </c>
      <c r="G28" s="44">
        <v>0.11</v>
      </c>
      <c r="H28" s="44">
        <v>0.16</v>
      </c>
      <c r="I28" s="44">
        <v>0.54</v>
      </c>
      <c r="J28" s="44">
        <v>1.3</v>
      </c>
      <c r="K28" s="44">
        <v>2.4900000000000002</v>
      </c>
      <c r="L28" s="12"/>
      <c r="M28" s="57" t="s">
        <v>11</v>
      </c>
      <c r="N28" s="58"/>
      <c r="O28" s="58"/>
      <c r="P28" s="65" t="s">
        <v>6</v>
      </c>
      <c r="Q28" s="65"/>
      <c r="R28" s="65"/>
      <c r="S28" s="66">
        <f>AVERAGE(C28:K32)</f>
        <v>0.47711111111111099</v>
      </c>
      <c r="T28" s="66"/>
      <c r="U28" s="14" t="s">
        <v>5</v>
      </c>
      <c r="V28" s="10"/>
    </row>
    <row r="29" spans="1:23" s="3" customFormat="1" ht="12.75" x14ac:dyDescent="0.2">
      <c r="A29" s="15"/>
      <c r="B29" s="22"/>
      <c r="C29" s="44">
        <v>0.06</v>
      </c>
      <c r="D29" s="44">
        <v>7.0000000000000007E-2</v>
      </c>
      <c r="E29" s="44">
        <v>0.08</v>
      </c>
      <c r="F29" s="44">
        <v>0.09</v>
      </c>
      <c r="G29" s="44">
        <v>0.12</v>
      </c>
      <c r="H29" s="44">
        <v>0.17</v>
      </c>
      <c r="I29" s="44">
        <v>0.59</v>
      </c>
      <c r="J29" s="44">
        <v>1.61</v>
      </c>
      <c r="K29" s="44">
        <v>4.1900000000000004</v>
      </c>
      <c r="L29" s="12"/>
      <c r="M29" s="63"/>
      <c r="N29" s="64"/>
      <c r="O29" s="64"/>
      <c r="P29" s="67" t="s">
        <v>9</v>
      </c>
      <c r="Q29" s="67"/>
      <c r="R29" s="67"/>
      <c r="S29" s="68">
        <f>MEDIAN(C28:K32)</f>
        <v>0.11</v>
      </c>
      <c r="T29" s="68"/>
      <c r="U29" s="16" t="s">
        <v>5</v>
      </c>
      <c r="V29" s="10"/>
    </row>
    <row r="30" spans="1:23" s="3" customFormat="1" ht="12.75" x14ac:dyDescent="0.2">
      <c r="A30" s="15"/>
      <c r="B30" s="22"/>
      <c r="C30" s="44">
        <v>0.1</v>
      </c>
      <c r="D30" s="44">
        <v>0.08</v>
      </c>
      <c r="E30" s="44">
        <v>0.09</v>
      </c>
      <c r="F30" s="44">
        <v>0.1</v>
      </c>
      <c r="G30" s="44">
        <v>0.12</v>
      </c>
      <c r="H30" s="44">
        <v>0.17</v>
      </c>
      <c r="I30" s="44">
        <v>0.56999999999999995</v>
      </c>
      <c r="J30" s="44">
        <v>1.46</v>
      </c>
      <c r="K30" s="44">
        <v>3.59</v>
      </c>
      <c r="L30" s="12"/>
      <c r="M30" s="63"/>
      <c r="N30" s="64"/>
      <c r="O30" s="64"/>
      <c r="P30" s="67" t="s">
        <v>10</v>
      </c>
      <c r="Q30" s="67"/>
      <c r="R30" s="67"/>
      <c r="S30" s="68">
        <f>SMALL(C28:K32,1)</f>
        <v>0.05</v>
      </c>
      <c r="T30" s="68"/>
      <c r="U30" s="16" t="s">
        <v>5</v>
      </c>
      <c r="V30" s="10"/>
    </row>
    <row r="31" spans="1:23" s="3" customFormat="1" ht="12.75" x14ac:dyDescent="0.2">
      <c r="A31" s="15"/>
      <c r="B31" s="22"/>
      <c r="C31" s="44">
        <v>0.08</v>
      </c>
      <c r="D31" s="44">
        <v>7.0000000000000007E-2</v>
      </c>
      <c r="E31" s="44">
        <v>0.08</v>
      </c>
      <c r="F31" s="44">
        <v>0.09</v>
      </c>
      <c r="G31" s="44">
        <v>0.11</v>
      </c>
      <c r="H31" s="44">
        <v>0.14000000000000001</v>
      </c>
      <c r="I31" s="44">
        <v>0.4</v>
      </c>
      <c r="J31" s="44">
        <v>0.81</v>
      </c>
      <c r="K31" s="44">
        <v>0.55000000000000004</v>
      </c>
      <c r="L31" s="12"/>
      <c r="M31" s="63"/>
      <c r="N31" s="64"/>
      <c r="O31" s="64"/>
      <c r="P31" s="67" t="s">
        <v>8</v>
      </c>
      <c r="Q31" s="67"/>
      <c r="R31" s="67"/>
      <c r="S31" s="68">
        <f>LARGE(C28:K32,1)</f>
        <v>4.1900000000000004</v>
      </c>
      <c r="T31" s="68"/>
      <c r="U31" s="16" t="s">
        <v>5</v>
      </c>
      <c r="V31" s="10"/>
    </row>
    <row r="32" spans="1:23" s="3" customFormat="1" ht="12.75" x14ac:dyDescent="0.2">
      <c r="A32" s="15"/>
      <c r="B32" s="22"/>
      <c r="C32" s="44">
        <v>0.05</v>
      </c>
      <c r="D32" s="44">
        <v>0.06</v>
      </c>
      <c r="E32" s="44">
        <v>7.0000000000000007E-2</v>
      </c>
      <c r="F32" s="44">
        <v>0.08</v>
      </c>
      <c r="G32" s="44">
        <v>0.1</v>
      </c>
      <c r="H32" s="44">
        <v>0.12</v>
      </c>
      <c r="I32" s="44">
        <v>0.21</v>
      </c>
      <c r="J32" s="44">
        <v>0.22</v>
      </c>
      <c r="K32" s="44">
        <v>0.1</v>
      </c>
      <c r="L32" s="12"/>
      <c r="M32" s="57" t="s">
        <v>7</v>
      </c>
      <c r="N32" s="58"/>
      <c r="O32" s="58"/>
      <c r="P32" s="65" t="s">
        <v>14</v>
      </c>
      <c r="Q32" s="65"/>
      <c r="R32" s="65"/>
      <c r="S32" s="66">
        <f>S30/S28</f>
        <v>0.10479739170936193</v>
      </c>
      <c r="T32" s="66"/>
      <c r="U32" s="14"/>
      <c r="V32" s="10"/>
    </row>
    <row r="33" spans="1:22" s="3" customFormat="1" x14ac:dyDescent="0.2">
      <c r="A33" s="56" t="s">
        <v>12</v>
      </c>
      <c r="B33" s="56"/>
      <c r="C33" s="13">
        <f>AVERAGE(C28:C32)</f>
        <v>6.8000000000000005E-2</v>
      </c>
      <c r="D33" s="13">
        <f t="shared" ref="D33:K33" si="2">AVERAGE(D28:D32)</f>
        <v>6.8000000000000005E-2</v>
      </c>
      <c r="E33" s="13">
        <f t="shared" si="2"/>
        <v>7.8E-2</v>
      </c>
      <c r="F33" s="13">
        <f t="shared" si="2"/>
        <v>0.09</v>
      </c>
      <c r="G33" s="13">
        <f t="shared" si="2"/>
        <v>0.11199999999999999</v>
      </c>
      <c r="H33" s="13">
        <f t="shared" si="2"/>
        <v>0.152</v>
      </c>
      <c r="I33" s="13">
        <f t="shared" si="2"/>
        <v>0.46199999999999991</v>
      </c>
      <c r="J33" s="13">
        <f t="shared" si="2"/>
        <v>1.0799999999999998</v>
      </c>
      <c r="K33" s="13">
        <f t="shared" si="2"/>
        <v>2.1840000000000002</v>
      </c>
      <c r="L33" s="12"/>
      <c r="M33" s="59"/>
      <c r="N33" s="60"/>
      <c r="O33" s="60"/>
      <c r="P33" s="69" t="s">
        <v>15</v>
      </c>
      <c r="Q33" s="69"/>
      <c r="R33" s="69"/>
      <c r="S33" s="70">
        <f>S30/S31</f>
        <v>1.1933174224343675E-2</v>
      </c>
      <c r="T33" s="70"/>
      <c r="U33" s="17"/>
      <c r="V33" s="10"/>
    </row>
    <row r="34" spans="1:22" s="3" customFormat="1" ht="12.75" x14ac:dyDescent="0.2">
      <c r="A34" s="15"/>
      <c r="B34" s="22"/>
      <c r="C34" s="47"/>
      <c r="D34" s="47"/>
      <c r="E34" s="47"/>
      <c r="F34" s="47"/>
      <c r="G34" s="47"/>
      <c r="H34" s="47"/>
      <c r="I34" s="47"/>
      <c r="J34" s="47"/>
      <c r="K34" s="47"/>
      <c r="L34" s="12"/>
      <c r="M34" s="61" t="s">
        <v>13</v>
      </c>
      <c r="N34" s="62"/>
      <c r="O34" s="62"/>
      <c r="P34" s="62"/>
      <c r="Q34" s="62"/>
      <c r="R34" s="62"/>
      <c r="S34" s="70">
        <f>(COUNTIF(C28:K32,"&gt;2")/COUNT(C28:K32))*100</f>
        <v>6.666666666666667</v>
      </c>
      <c r="T34" s="70"/>
      <c r="U34" s="17" t="s">
        <v>5</v>
      </c>
      <c r="V34" s="10"/>
    </row>
    <row r="35" spans="1:22" s="3" customFormat="1" x14ac:dyDescent="0.2">
      <c r="A35" s="10"/>
      <c r="B35" s="10"/>
      <c r="C35" s="45"/>
      <c r="D35" s="45"/>
      <c r="E35" s="45"/>
      <c r="F35" s="45"/>
      <c r="G35" s="45"/>
      <c r="H35" s="45"/>
      <c r="I35" s="45"/>
      <c r="J35" s="45"/>
      <c r="K35" s="45"/>
      <c r="L35" s="18"/>
      <c r="M35" s="10"/>
      <c r="N35" s="10"/>
      <c r="O35" s="10"/>
      <c r="P35" s="10"/>
      <c r="Q35" s="10"/>
      <c r="R35" s="10"/>
      <c r="S35" s="9"/>
      <c r="T35" s="9"/>
      <c r="U35" s="10"/>
      <c r="V35" s="10"/>
    </row>
    <row r="36" spans="1:22" s="3" customFormat="1" x14ac:dyDescent="0.2">
      <c r="A36" s="11" t="s">
        <v>2</v>
      </c>
      <c r="B36" s="20"/>
      <c r="C36" s="44">
        <v>0.08</v>
      </c>
      <c r="D36" s="44">
        <v>0.09</v>
      </c>
      <c r="E36" s="44">
        <v>0.11</v>
      </c>
      <c r="F36" s="44">
        <v>0.15</v>
      </c>
      <c r="G36" s="44">
        <v>0.26</v>
      </c>
      <c r="H36" s="44">
        <v>0.49</v>
      </c>
      <c r="I36" s="44">
        <v>0.95</v>
      </c>
      <c r="J36" s="44">
        <v>1.82</v>
      </c>
      <c r="K36" s="44">
        <v>3.05</v>
      </c>
      <c r="L36" s="12"/>
      <c r="M36" s="57" t="s">
        <v>11</v>
      </c>
      <c r="N36" s="58"/>
      <c r="O36" s="58"/>
      <c r="P36" s="65" t="s">
        <v>6</v>
      </c>
      <c r="Q36" s="65"/>
      <c r="R36" s="65"/>
      <c r="S36" s="66">
        <f>AVERAGE(C36:K40)</f>
        <v>0.7102222222222222</v>
      </c>
      <c r="T36" s="66"/>
      <c r="U36" s="14" t="s">
        <v>5</v>
      </c>
      <c r="V36" s="10"/>
    </row>
    <row r="37" spans="1:22" s="3" customFormat="1" ht="12.75" x14ac:dyDescent="0.2">
      <c r="A37" s="15"/>
      <c r="B37" s="22"/>
      <c r="C37" s="44">
        <v>0.1</v>
      </c>
      <c r="D37" s="44">
        <v>0.12</v>
      </c>
      <c r="E37" s="44">
        <v>0.13</v>
      </c>
      <c r="F37" s="44">
        <v>0.17</v>
      </c>
      <c r="G37" s="44">
        <v>0.27</v>
      </c>
      <c r="H37" s="44">
        <v>0.53</v>
      </c>
      <c r="I37" s="44">
        <v>1.05</v>
      </c>
      <c r="J37" s="44">
        <v>2.23</v>
      </c>
      <c r="K37" s="44">
        <v>5.03</v>
      </c>
      <c r="L37" s="12"/>
      <c r="M37" s="63"/>
      <c r="N37" s="64"/>
      <c r="O37" s="64"/>
      <c r="P37" s="67" t="s">
        <v>9</v>
      </c>
      <c r="Q37" s="67"/>
      <c r="R37" s="67"/>
      <c r="S37" s="68">
        <f>MEDIAN(C36:K40)</f>
        <v>0.26</v>
      </c>
      <c r="T37" s="68"/>
      <c r="U37" s="16" t="s">
        <v>5</v>
      </c>
      <c r="V37" s="10"/>
    </row>
    <row r="38" spans="1:22" s="3" customFormat="1" ht="12.75" x14ac:dyDescent="0.2">
      <c r="A38" s="15"/>
      <c r="B38" s="22"/>
      <c r="C38" s="44">
        <v>0.13</v>
      </c>
      <c r="D38" s="44">
        <v>0.13</v>
      </c>
      <c r="E38" s="44">
        <v>0.13</v>
      </c>
      <c r="F38" s="44">
        <v>0.17</v>
      </c>
      <c r="G38" s="44">
        <v>0.26</v>
      </c>
      <c r="H38" s="44">
        <v>0.51</v>
      </c>
      <c r="I38" s="44">
        <v>1.01</v>
      </c>
      <c r="J38" s="44">
        <v>2</v>
      </c>
      <c r="K38" s="44">
        <v>4.32</v>
      </c>
      <c r="L38" s="12"/>
      <c r="M38" s="63"/>
      <c r="N38" s="64"/>
      <c r="O38" s="64"/>
      <c r="P38" s="67" t="s">
        <v>10</v>
      </c>
      <c r="Q38" s="67"/>
      <c r="R38" s="67"/>
      <c r="S38" s="68">
        <f>SMALL(C36:K40,1)</f>
        <v>0.08</v>
      </c>
      <c r="T38" s="68"/>
      <c r="U38" s="16" t="s">
        <v>5</v>
      </c>
      <c r="V38" s="10"/>
    </row>
    <row r="39" spans="1:22" s="3" customFormat="1" ht="12.75" x14ac:dyDescent="0.2">
      <c r="A39" s="15"/>
      <c r="B39" s="22"/>
      <c r="C39" s="44">
        <v>0.11</v>
      </c>
      <c r="D39" s="44">
        <v>0.12</v>
      </c>
      <c r="E39" s="44">
        <v>0.13</v>
      </c>
      <c r="F39" s="44">
        <v>0.17</v>
      </c>
      <c r="G39" s="44">
        <v>0.24</v>
      </c>
      <c r="H39" s="44">
        <v>0.42</v>
      </c>
      <c r="I39" s="44">
        <v>0.74</v>
      </c>
      <c r="J39" s="44">
        <v>1.26</v>
      </c>
      <c r="K39" s="44">
        <v>1.31</v>
      </c>
      <c r="L39" s="12"/>
      <c r="M39" s="63"/>
      <c r="N39" s="64"/>
      <c r="O39" s="64"/>
      <c r="P39" s="67" t="s">
        <v>8</v>
      </c>
      <c r="Q39" s="67"/>
      <c r="R39" s="67"/>
      <c r="S39" s="68">
        <f>LARGE(C36:K40,1)</f>
        <v>5.03</v>
      </c>
      <c r="T39" s="68"/>
      <c r="U39" s="16" t="s">
        <v>5</v>
      </c>
      <c r="V39" s="10"/>
    </row>
    <row r="40" spans="1:22" s="3" customFormat="1" ht="12.75" x14ac:dyDescent="0.2">
      <c r="A40" s="15"/>
      <c r="B40" s="22"/>
      <c r="C40" s="44">
        <v>0.09</v>
      </c>
      <c r="D40" s="44">
        <v>0.1</v>
      </c>
      <c r="E40" s="44">
        <v>0.11</v>
      </c>
      <c r="F40" s="44">
        <v>0.15</v>
      </c>
      <c r="G40" s="44">
        <v>0.22</v>
      </c>
      <c r="H40" s="44">
        <v>0.32</v>
      </c>
      <c r="I40" s="44">
        <v>0.44</v>
      </c>
      <c r="J40" s="44">
        <v>0.45</v>
      </c>
      <c r="K40" s="44">
        <v>0.28999999999999998</v>
      </c>
      <c r="L40" s="12"/>
      <c r="M40" s="57" t="s">
        <v>7</v>
      </c>
      <c r="N40" s="58"/>
      <c r="O40" s="58"/>
      <c r="P40" s="65" t="s">
        <v>14</v>
      </c>
      <c r="Q40" s="65"/>
      <c r="R40" s="65"/>
      <c r="S40" s="66">
        <f>S38/S36</f>
        <v>0.11264080100125157</v>
      </c>
      <c r="T40" s="66"/>
      <c r="U40" s="14"/>
      <c r="V40" s="10"/>
    </row>
    <row r="41" spans="1:22" s="3" customFormat="1" x14ac:dyDescent="0.2">
      <c r="A41" s="56" t="s">
        <v>12</v>
      </c>
      <c r="B41" s="56"/>
      <c r="C41" s="13">
        <f t="shared" ref="C41:J41" si="3">AVERAGE(C36:C40)</f>
        <v>0.10200000000000001</v>
      </c>
      <c r="D41" s="13">
        <f t="shared" si="3"/>
        <v>0.11199999999999999</v>
      </c>
      <c r="E41" s="13">
        <f t="shared" si="3"/>
        <v>0.122</v>
      </c>
      <c r="F41" s="13">
        <f t="shared" si="3"/>
        <v>0.16200000000000001</v>
      </c>
      <c r="G41" s="13">
        <f t="shared" si="3"/>
        <v>0.25</v>
      </c>
      <c r="H41" s="13">
        <f t="shared" si="3"/>
        <v>0.45400000000000001</v>
      </c>
      <c r="I41" s="13">
        <f t="shared" si="3"/>
        <v>0.83800000000000008</v>
      </c>
      <c r="J41" s="13">
        <f t="shared" si="3"/>
        <v>1.552</v>
      </c>
      <c r="K41" s="13">
        <f>AVERAGE(K36:K40)</f>
        <v>2.8</v>
      </c>
      <c r="L41" s="12"/>
      <c r="M41" s="59"/>
      <c r="N41" s="60"/>
      <c r="O41" s="60"/>
      <c r="P41" s="69" t="s">
        <v>15</v>
      </c>
      <c r="Q41" s="69"/>
      <c r="R41" s="69"/>
      <c r="S41" s="70">
        <f>S38/S39</f>
        <v>1.5904572564612324E-2</v>
      </c>
      <c r="T41" s="70"/>
      <c r="U41" s="17"/>
      <c r="V41" s="10"/>
    </row>
    <row r="42" spans="1:22" s="3" customFormat="1" ht="12.75" x14ac:dyDescent="0.2">
      <c r="A42" s="15"/>
      <c r="B42" s="22"/>
      <c r="C42" s="47"/>
      <c r="D42" s="47"/>
      <c r="E42" s="47"/>
      <c r="F42" s="47"/>
      <c r="G42" s="47"/>
      <c r="H42" s="47"/>
      <c r="I42" s="47"/>
      <c r="J42" s="47"/>
      <c r="K42" s="47"/>
      <c r="L42" s="12"/>
      <c r="M42" s="61" t="s">
        <v>13</v>
      </c>
      <c r="N42" s="62"/>
      <c r="O42" s="62"/>
      <c r="P42" s="62"/>
      <c r="Q42" s="62"/>
      <c r="R42" s="62"/>
      <c r="S42" s="70">
        <f>(COUNTIF(C36:K40,"&gt;2")/COUNT(C36:K40))*100</f>
        <v>8.8888888888888893</v>
      </c>
      <c r="T42" s="70"/>
      <c r="U42" s="17" t="s">
        <v>5</v>
      </c>
      <c r="V42" s="10"/>
    </row>
    <row r="43" spans="1:22" s="3" customFormat="1" x14ac:dyDescent="0.2">
      <c r="A43" s="10"/>
      <c r="B43" s="10"/>
      <c r="C43" s="45"/>
      <c r="D43" s="45"/>
      <c r="E43" s="45"/>
      <c r="F43" s="45"/>
      <c r="G43" s="45"/>
      <c r="H43" s="45"/>
      <c r="I43" s="45"/>
      <c r="J43" s="45"/>
      <c r="K43" s="45"/>
      <c r="L43" s="18"/>
      <c r="M43" s="10"/>
      <c r="N43" s="10"/>
      <c r="O43" s="10"/>
      <c r="P43" s="10"/>
      <c r="Q43" s="10"/>
      <c r="R43" s="10"/>
      <c r="S43" s="9"/>
      <c r="T43" s="9"/>
      <c r="U43" s="10"/>
      <c r="V43" s="10"/>
    </row>
    <row r="44" spans="1:22" s="3" customFormat="1" x14ac:dyDescent="0.2">
      <c r="A44" s="11" t="s">
        <v>3</v>
      </c>
      <c r="B44" s="20"/>
      <c r="C44" s="48">
        <v>0.13</v>
      </c>
      <c r="D44" s="48">
        <v>0.17</v>
      </c>
      <c r="E44" s="48">
        <v>0.23</v>
      </c>
      <c r="F44" s="48">
        <v>0.31</v>
      </c>
      <c r="G44" s="48">
        <v>0.47</v>
      </c>
      <c r="H44" s="48">
        <v>0.75</v>
      </c>
      <c r="I44" s="48">
        <v>1.29</v>
      </c>
      <c r="J44" s="48">
        <v>2.2400000000000002</v>
      </c>
      <c r="K44" s="48">
        <v>3.45</v>
      </c>
      <c r="L44" s="12"/>
      <c r="M44" s="57" t="s">
        <v>11</v>
      </c>
      <c r="N44" s="58"/>
      <c r="O44" s="58"/>
      <c r="P44" s="65" t="s">
        <v>6</v>
      </c>
      <c r="Q44" s="65"/>
      <c r="R44" s="65"/>
      <c r="S44" s="66">
        <f>AVERAGE(C44:K48)</f>
        <v>0.9091111111111112</v>
      </c>
      <c r="T44" s="66"/>
      <c r="U44" s="14" t="s">
        <v>5</v>
      </c>
      <c r="V44" s="10"/>
    </row>
    <row r="45" spans="1:22" s="3" customFormat="1" ht="12.75" x14ac:dyDescent="0.2">
      <c r="A45" s="15"/>
      <c r="B45" s="22"/>
      <c r="C45" s="48">
        <v>0.15</v>
      </c>
      <c r="D45" s="48">
        <v>0.2</v>
      </c>
      <c r="E45" s="48">
        <v>0.24</v>
      </c>
      <c r="F45" s="48">
        <v>0.32</v>
      </c>
      <c r="G45" s="48">
        <v>0.49</v>
      </c>
      <c r="H45" s="48">
        <v>0.81</v>
      </c>
      <c r="I45" s="48">
        <v>1.42</v>
      </c>
      <c r="J45" s="48">
        <v>2.76</v>
      </c>
      <c r="K45" s="48">
        <v>5.72</v>
      </c>
      <c r="L45" s="12"/>
      <c r="M45" s="63"/>
      <c r="N45" s="64"/>
      <c r="O45" s="64"/>
      <c r="P45" s="67" t="s">
        <v>9</v>
      </c>
      <c r="Q45" s="67"/>
      <c r="R45" s="67"/>
      <c r="S45" s="68">
        <f>MEDIAN(C44:K48)</f>
        <v>0.42</v>
      </c>
      <c r="T45" s="68"/>
      <c r="U45" s="16" t="s">
        <v>5</v>
      </c>
      <c r="V45" s="10"/>
    </row>
    <row r="46" spans="1:22" s="3" customFormat="1" ht="12.75" x14ac:dyDescent="0.2">
      <c r="A46" s="15"/>
      <c r="B46" s="22"/>
      <c r="C46" s="48">
        <v>0.23</v>
      </c>
      <c r="D46" s="48">
        <v>0.21</v>
      </c>
      <c r="E46" s="48">
        <v>0.24</v>
      </c>
      <c r="F46" s="48">
        <v>0.31</v>
      </c>
      <c r="G46" s="48">
        <v>0.47</v>
      </c>
      <c r="H46" s="48">
        <v>0.77</v>
      </c>
      <c r="I46" s="48">
        <v>1.34</v>
      </c>
      <c r="J46" s="48">
        <v>2.4500000000000002</v>
      </c>
      <c r="K46" s="48">
        <v>4.88</v>
      </c>
      <c r="L46" s="12"/>
      <c r="M46" s="63"/>
      <c r="N46" s="64"/>
      <c r="O46" s="64"/>
      <c r="P46" s="67" t="s">
        <v>10</v>
      </c>
      <c r="Q46" s="67"/>
      <c r="R46" s="67"/>
      <c r="S46" s="68">
        <f>SMALL(C44:K48,1)</f>
        <v>0.13</v>
      </c>
      <c r="T46" s="68"/>
      <c r="U46" s="16" t="s">
        <v>5</v>
      </c>
      <c r="V46" s="10"/>
    </row>
    <row r="47" spans="1:22" s="3" customFormat="1" ht="12.75" x14ac:dyDescent="0.2">
      <c r="A47" s="15"/>
      <c r="B47" s="22"/>
      <c r="C47" s="48">
        <v>0.18</v>
      </c>
      <c r="D47" s="48">
        <v>0.2</v>
      </c>
      <c r="E47" s="48">
        <v>0.23</v>
      </c>
      <c r="F47" s="48">
        <v>0.3</v>
      </c>
      <c r="G47" s="48">
        <v>0.42</v>
      </c>
      <c r="H47" s="48">
        <v>0.63</v>
      </c>
      <c r="I47" s="48">
        <v>0.97</v>
      </c>
      <c r="J47" s="48">
        <v>1.51</v>
      </c>
      <c r="K47" s="48">
        <v>1.43</v>
      </c>
      <c r="L47" s="12"/>
      <c r="M47" s="63"/>
      <c r="N47" s="64"/>
      <c r="O47" s="64"/>
      <c r="P47" s="67" t="s">
        <v>8</v>
      </c>
      <c r="Q47" s="67"/>
      <c r="R47" s="67"/>
      <c r="S47" s="68">
        <f>LARGE(C44:K48,1)</f>
        <v>5.72</v>
      </c>
      <c r="T47" s="68"/>
      <c r="U47" s="16" t="s">
        <v>5</v>
      </c>
      <c r="V47" s="10"/>
    </row>
    <row r="48" spans="1:22" s="3" customFormat="1" ht="12.75" x14ac:dyDescent="0.2">
      <c r="A48" s="15"/>
      <c r="B48" s="22"/>
      <c r="C48" s="48">
        <v>0.14000000000000001</v>
      </c>
      <c r="D48" s="48">
        <v>0.17</v>
      </c>
      <c r="E48" s="48">
        <v>0.21</v>
      </c>
      <c r="F48" s="48">
        <v>0.27</v>
      </c>
      <c r="G48" s="48">
        <v>0.36</v>
      </c>
      <c r="H48" s="48">
        <v>0.46</v>
      </c>
      <c r="I48" s="48">
        <v>0.56000000000000005</v>
      </c>
      <c r="J48" s="48">
        <v>0.51</v>
      </c>
      <c r="K48" s="48">
        <v>0.31</v>
      </c>
      <c r="L48" s="12"/>
      <c r="M48" s="57" t="s">
        <v>7</v>
      </c>
      <c r="N48" s="58"/>
      <c r="O48" s="58"/>
      <c r="P48" s="65" t="s">
        <v>14</v>
      </c>
      <c r="Q48" s="65"/>
      <c r="R48" s="65"/>
      <c r="S48" s="66">
        <f>S46/S44</f>
        <v>0.14299682229283792</v>
      </c>
      <c r="T48" s="66"/>
      <c r="U48" s="14"/>
      <c r="V48" s="10"/>
    </row>
    <row r="49" spans="1:22" s="3" customFormat="1" x14ac:dyDescent="0.2">
      <c r="A49" s="56" t="s">
        <v>12</v>
      </c>
      <c r="B49" s="56"/>
      <c r="C49" s="13">
        <f t="shared" ref="C49:K49" si="4">AVERAGE(C44:C48)</f>
        <v>0.16599999999999998</v>
      </c>
      <c r="D49" s="13">
        <f t="shared" si="4"/>
        <v>0.19</v>
      </c>
      <c r="E49" s="13">
        <f t="shared" si="4"/>
        <v>0.22999999999999998</v>
      </c>
      <c r="F49" s="13">
        <f t="shared" si="4"/>
        <v>0.30199999999999999</v>
      </c>
      <c r="G49" s="13">
        <f t="shared" si="4"/>
        <v>0.442</v>
      </c>
      <c r="H49" s="13">
        <f t="shared" si="4"/>
        <v>0.68399999999999994</v>
      </c>
      <c r="I49" s="13">
        <f t="shared" si="4"/>
        <v>1.1160000000000001</v>
      </c>
      <c r="J49" s="13">
        <f t="shared" si="4"/>
        <v>1.8940000000000001</v>
      </c>
      <c r="K49" s="13">
        <f t="shared" si="4"/>
        <v>3.1580000000000004</v>
      </c>
      <c r="L49" s="12"/>
      <c r="M49" s="59"/>
      <c r="N49" s="60"/>
      <c r="O49" s="60"/>
      <c r="P49" s="69" t="s">
        <v>15</v>
      </c>
      <c r="Q49" s="69"/>
      <c r="R49" s="69"/>
      <c r="S49" s="70">
        <f>S46/S47</f>
        <v>2.2727272727272728E-2</v>
      </c>
      <c r="T49" s="70"/>
      <c r="U49" s="17"/>
      <c r="V49" s="10"/>
    </row>
    <row r="50" spans="1:22" s="3" customFormat="1" ht="12.75" x14ac:dyDescent="0.2">
      <c r="A50" s="15"/>
      <c r="B50" s="22"/>
      <c r="C50" s="49"/>
      <c r="D50" s="49"/>
      <c r="E50" s="49"/>
      <c r="F50" s="49"/>
      <c r="G50" s="49"/>
      <c r="H50" s="49"/>
      <c r="I50" s="49"/>
      <c r="J50" s="49"/>
      <c r="K50" s="49"/>
      <c r="L50" s="12"/>
      <c r="M50" s="61" t="s">
        <v>13</v>
      </c>
      <c r="N50" s="62"/>
      <c r="O50" s="62"/>
      <c r="P50" s="62"/>
      <c r="Q50" s="62"/>
      <c r="R50" s="62"/>
      <c r="S50" s="70">
        <f>(COUNTIF(C44:K48,"&gt;2")/COUNT(C44:K48))*100</f>
        <v>13.333333333333334</v>
      </c>
      <c r="T50" s="70"/>
      <c r="U50" s="17" t="s">
        <v>5</v>
      </c>
      <c r="V50" s="10"/>
    </row>
    <row r="51" spans="1:22" s="3" customFormat="1" x14ac:dyDescent="0.2">
      <c r="A51" s="10"/>
      <c r="B51" s="10"/>
      <c r="C51" s="45"/>
      <c r="D51" s="45"/>
      <c r="E51" s="45"/>
      <c r="F51" s="45"/>
      <c r="G51" s="45"/>
      <c r="H51" s="45"/>
      <c r="I51" s="45"/>
      <c r="J51" s="45"/>
      <c r="K51" s="45"/>
      <c r="L51" s="18"/>
      <c r="M51" s="10"/>
      <c r="N51" s="10"/>
      <c r="O51" s="10"/>
      <c r="P51" s="10"/>
      <c r="Q51" s="10"/>
      <c r="R51" s="10"/>
      <c r="S51" s="9"/>
      <c r="T51" s="9"/>
      <c r="U51" s="10"/>
      <c r="V51" s="10"/>
    </row>
    <row r="52" spans="1:22" s="3" customFormat="1" x14ac:dyDescent="0.2">
      <c r="A52" s="11" t="s">
        <v>4</v>
      </c>
      <c r="B52" s="21">
        <v>6.62</v>
      </c>
      <c r="C52" s="46">
        <v>0.27</v>
      </c>
      <c r="D52" s="46">
        <v>0.28000000000000003</v>
      </c>
      <c r="E52" s="46">
        <v>0.35</v>
      </c>
      <c r="F52" s="46">
        <v>0.45</v>
      </c>
      <c r="G52" s="46">
        <v>0.63</v>
      </c>
      <c r="H52" s="46">
        <v>0.94</v>
      </c>
      <c r="I52" s="46">
        <v>1.51</v>
      </c>
      <c r="J52" s="46">
        <v>2.36</v>
      </c>
      <c r="K52" s="46">
        <v>3.11</v>
      </c>
      <c r="L52" s="12"/>
      <c r="M52" s="57" t="s">
        <v>11</v>
      </c>
      <c r="N52" s="58"/>
      <c r="O52" s="58"/>
      <c r="P52" s="65" t="s">
        <v>6</v>
      </c>
      <c r="Q52" s="65"/>
      <c r="R52" s="65"/>
      <c r="S52" s="66">
        <f>AVERAGE(C52:K56)</f>
        <v>1.0057777777777777</v>
      </c>
      <c r="T52" s="66"/>
      <c r="U52" s="14" t="s">
        <v>5</v>
      </c>
      <c r="V52" s="10"/>
    </row>
    <row r="53" spans="1:22" s="3" customFormat="1" ht="12.75" x14ac:dyDescent="0.2">
      <c r="A53" s="15"/>
      <c r="B53" s="21">
        <v>7.59</v>
      </c>
      <c r="C53" s="46">
        <v>0.28999999999999998</v>
      </c>
      <c r="D53" s="46">
        <v>0.32</v>
      </c>
      <c r="E53" s="46">
        <v>0.38</v>
      </c>
      <c r="F53" s="46">
        <v>0.47</v>
      </c>
      <c r="G53" s="46">
        <v>0.64</v>
      </c>
      <c r="H53" s="46">
        <v>1</v>
      </c>
      <c r="I53" s="46">
        <v>1.66</v>
      </c>
      <c r="J53" s="46">
        <v>2.89</v>
      </c>
      <c r="K53" s="46">
        <v>5.16</v>
      </c>
      <c r="L53" s="12"/>
      <c r="M53" s="63"/>
      <c r="N53" s="64"/>
      <c r="O53" s="64"/>
      <c r="P53" s="67" t="s">
        <v>9</v>
      </c>
      <c r="Q53" s="67"/>
      <c r="R53" s="67"/>
      <c r="S53" s="68">
        <f>MEDIAN(C52:K56)</f>
        <v>0.55000000000000004</v>
      </c>
      <c r="T53" s="68"/>
      <c r="U53" s="16" t="s">
        <v>5</v>
      </c>
      <c r="V53" s="10"/>
    </row>
    <row r="54" spans="1:22" s="3" customFormat="1" ht="12.75" x14ac:dyDescent="0.2">
      <c r="A54" s="15"/>
      <c r="B54" s="21">
        <v>3.15</v>
      </c>
      <c r="C54" s="46">
        <v>0.41</v>
      </c>
      <c r="D54" s="46">
        <v>0.37</v>
      </c>
      <c r="E54" s="46">
        <v>0.4</v>
      </c>
      <c r="F54" s="46">
        <v>0.46</v>
      </c>
      <c r="G54" s="46">
        <v>0.61</v>
      </c>
      <c r="H54" s="46">
        <v>0.94</v>
      </c>
      <c r="I54" s="46">
        <v>1.54</v>
      </c>
      <c r="J54" s="46">
        <v>2.56</v>
      </c>
      <c r="K54" s="46">
        <v>4.3499999999999996</v>
      </c>
      <c r="L54" s="12"/>
      <c r="M54" s="63"/>
      <c r="N54" s="64"/>
      <c r="O54" s="64"/>
      <c r="P54" s="67" t="s">
        <v>10</v>
      </c>
      <c r="Q54" s="67"/>
      <c r="R54" s="67"/>
      <c r="S54" s="68">
        <f>SMALL(C52:K56,1)</f>
        <v>0.25</v>
      </c>
      <c r="T54" s="68"/>
      <c r="U54" s="16" t="s">
        <v>5</v>
      </c>
      <c r="V54" s="10"/>
    </row>
    <row r="55" spans="1:22" s="3" customFormat="1" ht="12.75" x14ac:dyDescent="0.2">
      <c r="A55" s="15"/>
      <c r="B55" s="21">
        <v>0.5</v>
      </c>
      <c r="C55" s="46">
        <v>0.33</v>
      </c>
      <c r="D55" s="46">
        <v>0.32</v>
      </c>
      <c r="E55" s="46">
        <v>0.36</v>
      </c>
      <c r="F55" s="46">
        <v>0.43</v>
      </c>
      <c r="G55" s="46">
        <v>0.55000000000000004</v>
      </c>
      <c r="H55" s="46">
        <v>0.76</v>
      </c>
      <c r="I55" s="46">
        <v>1.1100000000000001</v>
      </c>
      <c r="J55" s="46">
        <v>1.62</v>
      </c>
      <c r="K55" s="46">
        <v>1.54</v>
      </c>
      <c r="L55" s="12"/>
      <c r="M55" s="63"/>
      <c r="N55" s="64"/>
      <c r="O55" s="64"/>
      <c r="P55" s="67" t="s">
        <v>8</v>
      </c>
      <c r="Q55" s="67"/>
      <c r="R55" s="67"/>
      <c r="S55" s="68">
        <f>LARGE(C52:K56,1)</f>
        <v>5.16</v>
      </c>
      <c r="T55" s="68"/>
      <c r="U55" s="16" t="s">
        <v>5</v>
      </c>
      <c r="V55" s="10"/>
    </row>
    <row r="56" spans="1:22" s="3" customFormat="1" ht="12.75" x14ac:dyDescent="0.2">
      <c r="A56" s="15"/>
      <c r="B56" s="21">
        <v>4.95</v>
      </c>
      <c r="C56" s="46">
        <v>0.25</v>
      </c>
      <c r="D56" s="46">
        <v>0.26</v>
      </c>
      <c r="E56" s="46">
        <v>0.31</v>
      </c>
      <c r="F56" s="46">
        <v>0.38</v>
      </c>
      <c r="G56" s="46">
        <v>0.48</v>
      </c>
      <c r="H56" s="46">
        <v>0.57999999999999996</v>
      </c>
      <c r="I56" s="46">
        <v>0.7</v>
      </c>
      <c r="J56" s="46">
        <v>0.66</v>
      </c>
      <c r="K56" s="46">
        <v>0.27</v>
      </c>
      <c r="L56" s="12"/>
      <c r="M56" s="57" t="s">
        <v>7</v>
      </c>
      <c r="N56" s="58"/>
      <c r="O56" s="58"/>
      <c r="P56" s="65" t="s">
        <v>14</v>
      </c>
      <c r="Q56" s="65"/>
      <c r="R56" s="65"/>
      <c r="S56" s="66">
        <f>S54/S52</f>
        <v>0.24856385329209019</v>
      </c>
      <c r="T56" s="66"/>
      <c r="U56" s="14"/>
      <c r="V56" s="10"/>
    </row>
    <row r="57" spans="1:22" s="3" customFormat="1" x14ac:dyDescent="0.2">
      <c r="A57" s="56" t="s">
        <v>12</v>
      </c>
      <c r="B57" s="56"/>
      <c r="C57" s="13">
        <f t="shared" ref="C57:K57" si="5">AVERAGE(C52:C56)</f>
        <v>0.31</v>
      </c>
      <c r="D57" s="13">
        <f t="shared" si="5"/>
        <v>0.31</v>
      </c>
      <c r="E57" s="13">
        <f t="shared" si="5"/>
        <v>0.36</v>
      </c>
      <c r="F57" s="13">
        <f t="shared" si="5"/>
        <v>0.438</v>
      </c>
      <c r="G57" s="13">
        <f t="shared" si="5"/>
        <v>0.58199999999999996</v>
      </c>
      <c r="H57" s="13">
        <f t="shared" si="5"/>
        <v>0.84399999999999997</v>
      </c>
      <c r="I57" s="13">
        <f t="shared" si="5"/>
        <v>1.304</v>
      </c>
      <c r="J57" s="13">
        <f t="shared" si="5"/>
        <v>2.0179999999999998</v>
      </c>
      <c r="K57" s="13">
        <f t="shared" si="5"/>
        <v>2.8860000000000001</v>
      </c>
      <c r="L57" s="12"/>
      <c r="M57" s="59"/>
      <c r="N57" s="60"/>
      <c r="O57" s="60"/>
      <c r="P57" s="69" t="s">
        <v>15</v>
      </c>
      <c r="Q57" s="69"/>
      <c r="R57" s="69"/>
      <c r="S57" s="70">
        <f>S54/S55</f>
        <v>4.8449612403100771E-2</v>
      </c>
      <c r="T57" s="70"/>
      <c r="U57" s="17"/>
      <c r="V57" s="10"/>
    </row>
    <row r="58" spans="1:22" s="3" customFormat="1" ht="12.75" x14ac:dyDescent="0.2">
      <c r="A58" s="15"/>
      <c r="B58" s="21">
        <v>4.8899999999999997</v>
      </c>
      <c r="C58" s="37"/>
      <c r="D58" s="37"/>
      <c r="E58" s="37"/>
      <c r="F58" s="37"/>
      <c r="G58" s="37"/>
      <c r="H58" s="37"/>
      <c r="I58" s="37"/>
      <c r="J58" s="37"/>
      <c r="K58" s="37"/>
      <c r="L58" s="12"/>
      <c r="M58" s="61" t="s">
        <v>13</v>
      </c>
      <c r="N58" s="62"/>
      <c r="O58" s="62"/>
      <c r="P58" s="62"/>
      <c r="Q58" s="62"/>
      <c r="R58" s="62"/>
      <c r="S58" s="70">
        <f>(COUNTIF(C52:K56,"&gt;2")/COUNT(C52:K56))*100</f>
        <v>13.333333333333334</v>
      </c>
      <c r="T58" s="70"/>
      <c r="U58" s="17" t="s">
        <v>5</v>
      </c>
      <c r="V58" s="10"/>
    </row>
    <row r="59" spans="1:22" s="3" customFormat="1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8"/>
      <c r="M59" s="10"/>
      <c r="N59" s="10"/>
      <c r="O59" s="10"/>
      <c r="P59" s="10"/>
      <c r="Q59" s="10"/>
      <c r="R59" s="10"/>
      <c r="S59" s="9"/>
      <c r="T59" s="9"/>
      <c r="U59" s="10"/>
      <c r="V59" s="10"/>
    </row>
    <row r="60" spans="1:22" hidden="1" x14ac:dyDescent="0.2"/>
    <row r="61" spans="1:22" ht="11.25" hidden="1" customHeight="1" x14ac:dyDescent="0.2"/>
    <row r="62" spans="1:22" ht="11.25" hidden="1" customHeight="1" x14ac:dyDescent="0.2"/>
    <row r="63" spans="1:22" ht="11.25" hidden="1" customHeight="1" x14ac:dyDescent="0.2"/>
    <row r="64" spans="1:22" ht="11.25" hidden="1" customHeight="1" x14ac:dyDescent="0.2"/>
  </sheetData>
  <mergeCells count="91">
    <mergeCell ref="A17:B17"/>
    <mergeCell ref="N17:U17"/>
    <mergeCell ref="A18:C18"/>
    <mergeCell ref="N18:P18"/>
    <mergeCell ref="Q18:S18"/>
    <mergeCell ref="T18:U18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M24:O25"/>
    <mergeCell ref="P24:R24"/>
    <mergeCell ref="S24:T24"/>
    <mergeCell ref="A25:B25"/>
    <mergeCell ref="P25:R25"/>
    <mergeCell ref="S25:T25"/>
    <mergeCell ref="M26:R26"/>
    <mergeCell ref="S26:T26"/>
    <mergeCell ref="M28:O31"/>
    <mergeCell ref="P28:R28"/>
    <mergeCell ref="S28:T28"/>
    <mergeCell ref="P29:R29"/>
    <mergeCell ref="S29:T29"/>
    <mergeCell ref="P30:R30"/>
    <mergeCell ref="S30:T30"/>
    <mergeCell ref="P31:R31"/>
    <mergeCell ref="S31:T31"/>
    <mergeCell ref="M32:O33"/>
    <mergeCell ref="P32:R32"/>
    <mergeCell ref="S32:T32"/>
    <mergeCell ref="A33:B33"/>
    <mergeCell ref="P33:R33"/>
    <mergeCell ref="S33:T33"/>
    <mergeCell ref="M34:R34"/>
    <mergeCell ref="S34:T34"/>
    <mergeCell ref="M36:O39"/>
    <mergeCell ref="P36:R36"/>
    <mergeCell ref="S36:T36"/>
    <mergeCell ref="P37:R37"/>
    <mergeCell ref="S37:T37"/>
    <mergeCell ref="P38:R38"/>
    <mergeCell ref="S38:T38"/>
    <mergeCell ref="P39:R39"/>
    <mergeCell ref="S39:T39"/>
    <mergeCell ref="M40:O41"/>
    <mergeCell ref="P40:R40"/>
    <mergeCell ref="S40:T40"/>
    <mergeCell ref="A41:B41"/>
    <mergeCell ref="P41:R41"/>
    <mergeCell ref="S41:T41"/>
    <mergeCell ref="M42:R42"/>
    <mergeCell ref="S42:T42"/>
    <mergeCell ref="M44:O47"/>
    <mergeCell ref="P44:R44"/>
    <mergeCell ref="S44:T44"/>
    <mergeCell ref="P45:R45"/>
    <mergeCell ref="S45:T45"/>
    <mergeCell ref="P46:R46"/>
    <mergeCell ref="S46:T46"/>
    <mergeCell ref="P47:R47"/>
    <mergeCell ref="S47:T47"/>
    <mergeCell ref="M48:O49"/>
    <mergeCell ref="P48:R48"/>
    <mergeCell ref="S48:T48"/>
    <mergeCell ref="A49:B49"/>
    <mergeCell ref="P49:R49"/>
    <mergeCell ref="S49:T49"/>
    <mergeCell ref="A57:B57"/>
    <mergeCell ref="P57:R57"/>
    <mergeCell ref="S57:T57"/>
    <mergeCell ref="M50:R50"/>
    <mergeCell ref="S50:T50"/>
    <mergeCell ref="M52:O55"/>
    <mergeCell ref="P52:R52"/>
    <mergeCell ref="S52:T52"/>
    <mergeCell ref="P53:R53"/>
    <mergeCell ref="S53:T53"/>
    <mergeCell ref="P54:R54"/>
    <mergeCell ref="S54:T54"/>
    <mergeCell ref="P55:R55"/>
    <mergeCell ref="M58:R58"/>
    <mergeCell ref="S58:T58"/>
    <mergeCell ref="S55:T55"/>
    <mergeCell ref="M56:O57"/>
    <mergeCell ref="P56:R56"/>
    <mergeCell ref="S56:T56"/>
  </mergeCells>
  <conditionalFormatting sqref="C20:K24 C28:K32 C36:K40 C44:K48 C52:K56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T18">
      <formula1>"TH,TV"</formula1>
    </dataValidation>
    <dataValidation type="list" allowBlank="1" showInputMessage="1" showErrorMessage="1" sqref="N18">
      <formula1>"Rum A, Rum B, Køkken"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9" scale="94" orientation="portrait" r:id="rId1"/>
  <headerFooter>
    <oddHeader>&amp;LRum 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topLeftCell="A12" zoomScaleNormal="100" zoomScaleSheetLayoutView="100" zoomScalePageLayoutView="70" workbookViewId="0">
      <selection activeCell="K27" sqref="K27"/>
    </sheetView>
  </sheetViews>
  <sheetFormatPr defaultColWidth="0" defaultRowHeight="11.25" customHeight="1" zeroHeight="1" x14ac:dyDescent="0.2"/>
  <cols>
    <col min="1" max="1" width="6.5703125" style="5" customWidth="1"/>
    <col min="2" max="2" width="1" style="5" customWidth="1"/>
    <col min="3" max="10" width="4.85546875" style="6" customWidth="1"/>
    <col min="11" max="11" width="4.85546875" style="6" bestFit="1" customWidth="1"/>
    <col min="12" max="12" width="3.7109375" style="6" customWidth="1"/>
    <col min="13" max="13" width="5.28515625" style="6" customWidth="1"/>
    <col min="14" max="18" width="3.85546875" style="6" customWidth="1"/>
    <col min="19" max="20" width="3.28515625" style="5" customWidth="1"/>
    <col min="21" max="21" width="2.5703125" style="6" customWidth="1"/>
    <col min="22" max="22" width="1.28515625" style="6" customWidth="1"/>
    <col min="23" max="23" width="0" style="6" hidden="1" customWidth="1"/>
    <col min="24" max="16384" width="9.140625" style="6" hidden="1"/>
  </cols>
  <sheetData>
    <row r="1" spans="1:22" x14ac:dyDescent="0.2">
      <c r="A1" s="7"/>
      <c r="B1" s="7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7"/>
      <c r="T1" s="7"/>
      <c r="U1" s="8"/>
      <c r="V1" s="8"/>
    </row>
    <row r="2" spans="1:22" x14ac:dyDescent="0.2">
      <c r="A2" s="7"/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7"/>
      <c r="T2" s="7"/>
      <c r="U2" s="8"/>
      <c r="V2" s="8"/>
    </row>
    <row r="3" spans="1:22" x14ac:dyDescent="0.2">
      <c r="A3" s="7"/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/>
      <c r="T3" s="7"/>
      <c r="U3" s="8"/>
      <c r="V3" s="8"/>
    </row>
    <row r="4" spans="1:22" x14ac:dyDescent="0.2">
      <c r="A4" s="7"/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7"/>
      <c r="T4" s="7"/>
      <c r="U4" s="8"/>
      <c r="V4" s="8"/>
    </row>
    <row r="5" spans="1:22" x14ac:dyDescent="0.2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7"/>
      <c r="T5" s="7"/>
      <c r="U5" s="8"/>
      <c r="V5" s="8"/>
    </row>
    <row r="6" spans="1:22" x14ac:dyDescent="0.2">
      <c r="A6" s="7"/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7"/>
      <c r="T6" s="7"/>
      <c r="U6" s="8"/>
      <c r="V6" s="8"/>
    </row>
    <row r="7" spans="1:22" x14ac:dyDescent="0.2">
      <c r="A7" s="7"/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7"/>
      <c r="T7" s="7"/>
      <c r="U7" s="8"/>
      <c r="V7" s="8"/>
    </row>
    <row r="8" spans="1:22" x14ac:dyDescent="0.2">
      <c r="A8" s="7"/>
      <c r="B8" s="7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8"/>
      <c r="V8" s="8"/>
    </row>
    <row r="9" spans="1:22" x14ac:dyDescent="0.2">
      <c r="A9" s="7"/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7"/>
      <c r="T9" s="7"/>
      <c r="U9" s="8"/>
      <c r="V9" s="8"/>
    </row>
    <row r="10" spans="1:22" x14ac:dyDescent="0.2">
      <c r="A10" s="7"/>
      <c r="B10" s="7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7"/>
      <c r="T10" s="7"/>
      <c r="U10" s="8"/>
      <c r="V10" s="8"/>
    </row>
    <row r="11" spans="1:22" x14ac:dyDescent="0.2">
      <c r="A11" s="7"/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8"/>
      <c r="V11" s="8"/>
    </row>
    <row r="12" spans="1:22" x14ac:dyDescent="0.2">
      <c r="A12" s="7"/>
      <c r="B12" s="7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7"/>
      <c r="T12" s="7"/>
      <c r="U12" s="8"/>
      <c r="V12" s="8"/>
    </row>
    <row r="13" spans="1:22" x14ac:dyDescent="0.2">
      <c r="A13" s="7"/>
      <c r="B13" s="7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7"/>
      <c r="T13" s="7"/>
      <c r="U13" s="8"/>
      <c r="V13" s="8"/>
    </row>
    <row r="14" spans="1:22" x14ac:dyDescent="0.2">
      <c r="A14" s="7"/>
      <c r="B14" s="7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7"/>
      <c r="T14" s="7"/>
      <c r="U14" s="8"/>
      <c r="V14" s="8"/>
    </row>
    <row r="15" spans="1:22" x14ac:dyDescent="0.2">
      <c r="A15" s="7"/>
      <c r="B15" s="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7"/>
      <c r="T15" s="7"/>
      <c r="U15" s="8"/>
      <c r="V15" s="8"/>
    </row>
    <row r="16" spans="1:22" x14ac:dyDescent="0.2">
      <c r="A16" s="7"/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7"/>
      <c r="T16" s="7"/>
      <c r="U16" s="8"/>
      <c r="V16" s="8"/>
    </row>
    <row r="17" spans="1:23" s="3" customFormat="1" x14ac:dyDescent="0.2">
      <c r="A17" s="53" t="s">
        <v>26</v>
      </c>
      <c r="B17" s="53"/>
      <c r="C17" s="28"/>
      <c r="D17" s="31"/>
      <c r="E17" s="31">
        <v>3.5</v>
      </c>
      <c r="F17" s="31">
        <f t="shared" ref="F17:K17" si="0">E17-$D$18</f>
        <v>3</v>
      </c>
      <c r="G17" s="31">
        <f t="shared" si="0"/>
        <v>2.5</v>
      </c>
      <c r="H17" s="31">
        <f t="shared" si="0"/>
        <v>2</v>
      </c>
      <c r="I17" s="31">
        <f t="shared" si="0"/>
        <v>1.5</v>
      </c>
      <c r="J17" s="31">
        <f t="shared" si="0"/>
        <v>1</v>
      </c>
      <c r="K17" s="31">
        <f t="shared" si="0"/>
        <v>0.5</v>
      </c>
      <c r="L17" s="34" t="s">
        <v>27</v>
      </c>
      <c r="M17" s="27" t="s">
        <v>17</v>
      </c>
      <c r="N17" s="52" t="s">
        <v>16</v>
      </c>
      <c r="O17" s="52"/>
      <c r="P17" s="52"/>
      <c r="Q17" s="52"/>
      <c r="R17" s="52"/>
      <c r="S17" s="52"/>
      <c r="T17" s="52"/>
      <c r="U17" s="52"/>
      <c r="V17" s="10"/>
    </row>
    <row r="18" spans="1:23" s="3" customFormat="1" x14ac:dyDescent="0.2">
      <c r="A18" s="71" t="s">
        <v>25</v>
      </c>
      <c r="B18" s="71"/>
      <c r="C18" s="71"/>
      <c r="D18" s="26">
        <v>0.5</v>
      </c>
      <c r="E18" s="32" t="s">
        <v>22</v>
      </c>
      <c r="F18" s="23"/>
      <c r="G18" s="23"/>
      <c r="H18" s="23"/>
      <c r="I18" s="23"/>
      <c r="J18" s="23"/>
      <c r="K18" s="23"/>
      <c r="L18" s="23"/>
      <c r="M18" s="33" t="s">
        <v>23</v>
      </c>
      <c r="N18" s="52" t="s">
        <v>19</v>
      </c>
      <c r="O18" s="52"/>
      <c r="P18" s="52"/>
      <c r="Q18" s="55" t="s">
        <v>24</v>
      </c>
      <c r="R18" s="55"/>
      <c r="S18" s="55"/>
      <c r="T18" s="52" t="s">
        <v>18</v>
      </c>
      <c r="U18" s="52"/>
      <c r="V18" s="10"/>
    </row>
    <row r="19" spans="1:23" s="3" customFormat="1" x14ac:dyDescent="0.2">
      <c r="A19" s="29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4"/>
      <c r="N19" s="24"/>
      <c r="O19" s="24"/>
      <c r="P19" s="24"/>
      <c r="Q19" s="24"/>
      <c r="R19" s="24"/>
      <c r="S19" s="25"/>
      <c r="T19" s="25"/>
      <c r="U19" s="24"/>
      <c r="V19" s="10"/>
    </row>
    <row r="20" spans="1:23" s="3" customFormat="1" x14ac:dyDescent="0.2">
      <c r="A20" s="11" t="s">
        <v>0</v>
      </c>
      <c r="B20" s="20"/>
      <c r="C20" s="44">
        <v>0.03</v>
      </c>
      <c r="D20" s="44">
        <v>0.04</v>
      </c>
      <c r="E20" s="44">
        <v>0.06</v>
      </c>
      <c r="F20" s="44">
        <v>0.08</v>
      </c>
      <c r="G20" s="44">
        <v>0.23</v>
      </c>
      <c r="H20" s="44">
        <v>0.5</v>
      </c>
      <c r="I20" s="44"/>
      <c r="J20" s="44"/>
      <c r="K20" s="21"/>
      <c r="L20" s="12"/>
      <c r="M20" s="57" t="s">
        <v>11</v>
      </c>
      <c r="N20" s="58"/>
      <c r="O20" s="58"/>
      <c r="P20" s="65" t="s">
        <v>6</v>
      </c>
      <c r="Q20" s="65"/>
      <c r="R20" s="65"/>
      <c r="S20" s="66">
        <f>AVERAGE(C20:J22)</f>
        <v>0.52523809523809517</v>
      </c>
      <c r="T20" s="66"/>
      <c r="U20" s="14" t="s">
        <v>5</v>
      </c>
      <c r="V20" s="10"/>
    </row>
    <row r="21" spans="1:23" s="3" customFormat="1" ht="12.75" x14ac:dyDescent="0.2">
      <c r="A21" s="15"/>
      <c r="B21" s="22"/>
      <c r="C21" s="44">
        <v>0.03</v>
      </c>
      <c r="D21" s="44">
        <v>0.04</v>
      </c>
      <c r="E21" s="44">
        <v>0.05</v>
      </c>
      <c r="F21" s="44">
        <v>7.0000000000000007E-2</v>
      </c>
      <c r="G21" s="44">
        <v>0.26</v>
      </c>
      <c r="H21" s="44">
        <v>0.76</v>
      </c>
      <c r="I21" s="44">
        <v>1.75</v>
      </c>
      <c r="J21" s="44"/>
      <c r="K21" s="21"/>
      <c r="L21" s="12"/>
      <c r="M21" s="63"/>
      <c r="N21" s="64"/>
      <c r="O21" s="64"/>
      <c r="P21" s="67" t="s">
        <v>9</v>
      </c>
      <c r="Q21" s="67"/>
      <c r="R21" s="67"/>
      <c r="S21" s="68">
        <f>MEDIAN(C20:J22)</f>
        <v>7.0000000000000007E-2</v>
      </c>
      <c r="T21" s="68"/>
      <c r="U21" s="16" t="s">
        <v>5</v>
      </c>
      <c r="V21" s="10"/>
    </row>
    <row r="22" spans="1:23" s="3" customFormat="1" ht="12.75" x14ac:dyDescent="0.2">
      <c r="A22" s="15"/>
      <c r="B22" s="22"/>
      <c r="C22" s="44">
        <v>0.03</v>
      </c>
      <c r="D22" s="44">
        <v>0.03</v>
      </c>
      <c r="E22" s="44">
        <v>0.05</v>
      </c>
      <c r="F22" s="44">
        <v>0.06</v>
      </c>
      <c r="G22" s="44">
        <v>0.14000000000000001</v>
      </c>
      <c r="H22" s="44">
        <v>0.83</v>
      </c>
      <c r="I22" s="44">
        <v>2.61</v>
      </c>
      <c r="J22" s="44">
        <v>3.38</v>
      </c>
      <c r="K22" s="21"/>
      <c r="L22" s="12"/>
      <c r="M22" s="63"/>
      <c r="N22" s="64"/>
      <c r="O22" s="64"/>
      <c r="P22" s="67" t="s">
        <v>10</v>
      </c>
      <c r="Q22" s="67"/>
      <c r="R22" s="67"/>
      <c r="S22" s="68">
        <f>SMALL(C20:J22,1)</f>
        <v>0.03</v>
      </c>
      <c r="T22" s="68"/>
      <c r="U22" s="16" t="s">
        <v>5</v>
      </c>
      <c r="V22" s="10"/>
    </row>
    <row r="23" spans="1:23" s="3" customFormat="1" x14ac:dyDescent="0.2">
      <c r="A23" s="56" t="s">
        <v>12</v>
      </c>
      <c r="B23" s="56"/>
      <c r="C23" s="13">
        <f t="shared" ref="C23:J23" si="1">AVERAGE(C20:C22)</f>
        <v>0.03</v>
      </c>
      <c r="D23" s="13">
        <f t="shared" si="1"/>
        <v>3.6666666666666667E-2</v>
      </c>
      <c r="E23" s="13">
        <f t="shared" si="1"/>
        <v>5.3333333333333337E-2</v>
      </c>
      <c r="F23" s="13">
        <f t="shared" si="1"/>
        <v>7.0000000000000007E-2</v>
      </c>
      <c r="G23" s="13">
        <f t="shared" si="1"/>
        <v>0.21</v>
      </c>
      <c r="H23" s="13">
        <f t="shared" si="1"/>
        <v>0.69666666666666666</v>
      </c>
      <c r="I23" s="13">
        <f t="shared" si="1"/>
        <v>2.1799999999999997</v>
      </c>
      <c r="J23" s="13">
        <f t="shared" si="1"/>
        <v>3.38</v>
      </c>
      <c r="K23" s="21"/>
      <c r="L23" s="12"/>
      <c r="M23" s="63"/>
      <c r="N23" s="64"/>
      <c r="O23" s="64"/>
      <c r="P23" s="67" t="s">
        <v>8</v>
      </c>
      <c r="Q23" s="67"/>
      <c r="R23" s="67"/>
      <c r="S23" s="68">
        <f>LARGE(C20:J22,1)</f>
        <v>3.38</v>
      </c>
      <c r="T23" s="68"/>
      <c r="U23" s="16" t="s">
        <v>5</v>
      </c>
      <c r="V23" s="10"/>
    </row>
    <row r="24" spans="1:23" s="3" customFormat="1" ht="12.75" x14ac:dyDescent="0.2">
      <c r="A24" s="15"/>
      <c r="B24" s="22"/>
      <c r="C24" s="47"/>
      <c r="D24" s="47"/>
      <c r="E24" s="47"/>
      <c r="F24" s="47"/>
      <c r="G24" s="47"/>
      <c r="H24" s="47"/>
      <c r="I24" s="47"/>
      <c r="J24" s="47"/>
      <c r="K24" s="21"/>
      <c r="L24" s="12"/>
      <c r="M24" s="57" t="s">
        <v>7</v>
      </c>
      <c r="N24" s="58"/>
      <c r="O24" s="58"/>
      <c r="P24" s="65" t="s">
        <v>14</v>
      </c>
      <c r="Q24" s="65"/>
      <c r="R24" s="65"/>
      <c r="S24" s="66">
        <f>S22/S20</f>
        <v>5.7116953762466005E-2</v>
      </c>
      <c r="T24" s="66"/>
      <c r="U24" s="14"/>
      <c r="V24" s="10"/>
    </row>
    <row r="25" spans="1:23" s="3" customFormat="1" x14ac:dyDescent="0.2">
      <c r="A25" s="10"/>
      <c r="B25" s="10"/>
      <c r="C25" s="45"/>
      <c r="D25" s="45"/>
      <c r="E25" s="45"/>
      <c r="F25" s="45"/>
      <c r="G25" s="45"/>
      <c r="H25" s="45"/>
      <c r="I25" s="45"/>
      <c r="J25" s="45"/>
      <c r="K25" s="38"/>
      <c r="L25" s="12"/>
      <c r="M25" s="59"/>
      <c r="N25" s="60"/>
      <c r="O25" s="60"/>
      <c r="P25" s="69" t="s">
        <v>15</v>
      </c>
      <c r="Q25" s="69"/>
      <c r="R25" s="69"/>
      <c r="S25" s="70">
        <f>S22/S23</f>
        <v>8.8757396449704144E-3</v>
      </c>
      <c r="T25" s="70"/>
      <c r="U25" s="17"/>
      <c r="V25" s="10"/>
    </row>
    <row r="26" spans="1:23" s="3" customFormat="1" ht="12.75" x14ac:dyDescent="0.2">
      <c r="A26" s="15"/>
      <c r="B26" s="22"/>
      <c r="C26" s="47"/>
      <c r="D26" s="47"/>
      <c r="E26" s="47"/>
      <c r="F26" s="47"/>
      <c r="G26" s="47"/>
      <c r="H26" s="47"/>
      <c r="I26" s="47"/>
      <c r="J26" s="47"/>
      <c r="K26" s="21"/>
      <c r="L26" s="12"/>
      <c r="M26" s="61" t="s">
        <v>13</v>
      </c>
      <c r="N26" s="62"/>
      <c r="O26" s="62"/>
      <c r="P26" s="62"/>
      <c r="Q26" s="62"/>
      <c r="R26" s="62"/>
      <c r="S26" s="70">
        <f>(COUNTIF(C20:J22,"&gt;2")/COUNT(C20:J22))*100</f>
        <v>9.5238095238095237</v>
      </c>
      <c r="T26" s="70"/>
      <c r="U26" s="17" t="s">
        <v>5</v>
      </c>
      <c r="V26" s="10"/>
    </row>
    <row r="27" spans="1:23" s="3" customFormat="1" x14ac:dyDescent="0.2">
      <c r="C27" s="45"/>
      <c r="D27" s="45"/>
      <c r="E27" s="45"/>
      <c r="F27" s="45"/>
      <c r="G27" s="45"/>
      <c r="H27" s="45"/>
      <c r="I27" s="45"/>
      <c r="J27" s="45"/>
      <c r="K27" s="10"/>
      <c r="L27" s="18"/>
      <c r="M27" s="10"/>
      <c r="N27" s="10"/>
      <c r="O27" s="10"/>
      <c r="P27" s="10"/>
      <c r="Q27" s="10"/>
      <c r="R27" s="10"/>
      <c r="S27" s="9"/>
      <c r="T27" s="9"/>
      <c r="U27" s="10"/>
      <c r="V27" s="10"/>
      <c r="W27" s="4"/>
    </row>
    <row r="28" spans="1:23" s="3" customFormat="1" x14ac:dyDescent="0.2">
      <c r="A28" s="11" t="s">
        <v>1</v>
      </c>
      <c r="B28" s="20"/>
      <c r="C28" s="44">
        <v>0.04</v>
      </c>
      <c r="D28" s="44">
        <v>0.05</v>
      </c>
      <c r="E28" s="44">
        <v>7.0000000000000007E-2</v>
      </c>
      <c r="F28" s="44">
        <v>0.17</v>
      </c>
      <c r="G28" s="44">
        <v>0.37</v>
      </c>
      <c r="H28" s="44">
        <v>0.69</v>
      </c>
      <c r="I28" s="44"/>
      <c r="J28" s="44"/>
      <c r="K28" s="21"/>
      <c r="L28" s="12"/>
      <c r="M28" s="57" t="s">
        <v>11</v>
      </c>
      <c r="N28" s="58"/>
      <c r="O28" s="58"/>
      <c r="P28" s="65" t="s">
        <v>6</v>
      </c>
      <c r="Q28" s="65"/>
      <c r="R28" s="65"/>
      <c r="S28" s="66">
        <f>AVERAGE(C28:J30)</f>
        <v>0.6366666666666666</v>
      </c>
      <c r="T28" s="66"/>
      <c r="U28" s="14" t="s">
        <v>5</v>
      </c>
      <c r="V28" s="10"/>
    </row>
    <row r="29" spans="1:23" s="3" customFormat="1" ht="12.75" x14ac:dyDescent="0.2">
      <c r="A29" s="15"/>
      <c r="B29" s="22"/>
      <c r="C29" s="44">
        <v>0.04</v>
      </c>
      <c r="D29" s="44">
        <v>0.05</v>
      </c>
      <c r="E29" s="44">
        <v>0.06</v>
      </c>
      <c r="F29" s="44">
        <v>0.14000000000000001</v>
      </c>
      <c r="G29" s="44">
        <v>0.42</v>
      </c>
      <c r="H29" s="44">
        <v>1.03</v>
      </c>
      <c r="I29" s="44">
        <v>1.97</v>
      </c>
      <c r="J29" s="44"/>
      <c r="K29" s="21"/>
      <c r="L29" s="12"/>
      <c r="M29" s="63"/>
      <c r="N29" s="64"/>
      <c r="O29" s="64"/>
      <c r="P29" s="67" t="s">
        <v>9</v>
      </c>
      <c r="Q29" s="67"/>
      <c r="R29" s="67"/>
      <c r="S29" s="68">
        <f>MEDIAN(C28:J30)</f>
        <v>0.14000000000000001</v>
      </c>
      <c r="T29" s="68"/>
      <c r="U29" s="16" t="s">
        <v>5</v>
      </c>
      <c r="V29" s="10"/>
    </row>
    <row r="30" spans="1:23" s="3" customFormat="1" ht="12.75" x14ac:dyDescent="0.2">
      <c r="A30" s="15"/>
      <c r="B30" s="22"/>
      <c r="C30" s="44">
        <v>0.04</v>
      </c>
      <c r="D30" s="44">
        <v>0.05</v>
      </c>
      <c r="E30" s="44">
        <v>0.06</v>
      </c>
      <c r="F30" s="44">
        <v>0.08</v>
      </c>
      <c r="G30" s="44">
        <v>0.23</v>
      </c>
      <c r="H30" s="44">
        <v>1.1499999999999999</v>
      </c>
      <c r="I30" s="44">
        <v>2.99</v>
      </c>
      <c r="J30" s="44">
        <v>3.67</v>
      </c>
      <c r="K30" s="21"/>
      <c r="L30" s="12"/>
      <c r="M30" s="63"/>
      <c r="N30" s="64"/>
      <c r="O30" s="64"/>
      <c r="P30" s="67" t="s">
        <v>10</v>
      </c>
      <c r="Q30" s="67"/>
      <c r="R30" s="67"/>
      <c r="S30" s="68">
        <f>SMALL(C28:J30,1)</f>
        <v>0.04</v>
      </c>
      <c r="T30" s="68"/>
      <c r="U30" s="16" t="s">
        <v>5</v>
      </c>
      <c r="V30" s="10"/>
    </row>
    <row r="31" spans="1:23" s="3" customFormat="1" x14ac:dyDescent="0.2">
      <c r="A31" s="56" t="s">
        <v>12</v>
      </c>
      <c r="B31" s="56"/>
      <c r="C31" s="13">
        <f t="shared" ref="C31:J31" si="2">AVERAGE(C28:C30)</f>
        <v>0.04</v>
      </c>
      <c r="D31" s="13">
        <f t="shared" si="2"/>
        <v>5.000000000000001E-2</v>
      </c>
      <c r="E31" s="13">
        <f t="shared" si="2"/>
        <v>6.3333333333333339E-2</v>
      </c>
      <c r="F31" s="13">
        <f t="shared" si="2"/>
        <v>0.13000000000000003</v>
      </c>
      <c r="G31" s="13">
        <f t="shared" si="2"/>
        <v>0.34</v>
      </c>
      <c r="H31" s="13">
        <f t="shared" si="2"/>
        <v>0.95666666666666667</v>
      </c>
      <c r="I31" s="13">
        <f t="shared" si="2"/>
        <v>2.48</v>
      </c>
      <c r="J31" s="13">
        <f t="shared" si="2"/>
        <v>3.67</v>
      </c>
      <c r="K31" s="38"/>
      <c r="L31" s="12"/>
      <c r="M31" s="63"/>
      <c r="N31" s="64"/>
      <c r="O31" s="64"/>
      <c r="P31" s="67" t="s">
        <v>8</v>
      </c>
      <c r="Q31" s="67"/>
      <c r="R31" s="67"/>
      <c r="S31" s="68">
        <f>LARGE(C28:J30,1)</f>
        <v>3.67</v>
      </c>
      <c r="T31" s="68"/>
      <c r="U31" s="16" t="s">
        <v>5</v>
      </c>
      <c r="V31" s="10"/>
    </row>
    <row r="32" spans="1:23" s="3" customFormat="1" ht="12.75" x14ac:dyDescent="0.2">
      <c r="A32" s="15"/>
      <c r="B32" s="22"/>
      <c r="C32" s="47"/>
      <c r="D32" s="47"/>
      <c r="E32" s="47"/>
      <c r="F32" s="47"/>
      <c r="G32" s="47"/>
      <c r="H32" s="47"/>
      <c r="I32" s="47"/>
      <c r="J32" s="47"/>
      <c r="K32" s="21"/>
      <c r="L32" s="12"/>
      <c r="M32" s="57" t="s">
        <v>7</v>
      </c>
      <c r="N32" s="58"/>
      <c r="O32" s="58"/>
      <c r="P32" s="65" t="s">
        <v>14</v>
      </c>
      <c r="Q32" s="65"/>
      <c r="R32" s="65"/>
      <c r="S32" s="66">
        <f>S30/S28</f>
        <v>6.2827225130890063E-2</v>
      </c>
      <c r="T32" s="66"/>
      <c r="U32" s="14"/>
      <c r="V32" s="10"/>
    </row>
    <row r="33" spans="1:22" s="3" customFormat="1" x14ac:dyDescent="0.2">
      <c r="A33" s="10"/>
      <c r="B33" s="10"/>
      <c r="C33" s="45"/>
      <c r="D33" s="45"/>
      <c r="E33" s="45"/>
      <c r="F33" s="45"/>
      <c r="G33" s="45"/>
      <c r="H33" s="45"/>
      <c r="I33" s="45"/>
      <c r="J33" s="45"/>
      <c r="K33" s="10"/>
      <c r="L33" s="12"/>
      <c r="M33" s="59"/>
      <c r="N33" s="60"/>
      <c r="O33" s="60"/>
      <c r="P33" s="69" t="s">
        <v>15</v>
      </c>
      <c r="Q33" s="69"/>
      <c r="R33" s="69"/>
      <c r="S33" s="70">
        <f>S30/S31</f>
        <v>1.0899182561307902E-2</v>
      </c>
      <c r="T33" s="70"/>
      <c r="U33" s="17"/>
      <c r="V33" s="10"/>
    </row>
    <row r="34" spans="1:22" s="3" customFormat="1" ht="12.75" x14ac:dyDescent="0.2">
      <c r="A34" s="15"/>
      <c r="B34" s="22"/>
      <c r="C34" s="47"/>
      <c r="D34" s="47"/>
      <c r="E34" s="47"/>
      <c r="F34" s="47"/>
      <c r="G34" s="47"/>
      <c r="H34" s="47"/>
      <c r="I34" s="47"/>
      <c r="J34" s="47"/>
      <c r="K34" s="21"/>
      <c r="L34" s="12"/>
      <c r="M34" s="61" t="s">
        <v>13</v>
      </c>
      <c r="N34" s="62"/>
      <c r="O34" s="62"/>
      <c r="P34" s="62"/>
      <c r="Q34" s="62"/>
      <c r="R34" s="62"/>
      <c r="S34" s="70">
        <f>(COUNTIF(C28:J30,"&gt;2")/COUNT(C28:J30))*100</f>
        <v>9.5238095238095237</v>
      </c>
      <c r="T34" s="70"/>
      <c r="U34" s="17" t="s">
        <v>5</v>
      </c>
      <c r="V34" s="10"/>
    </row>
    <row r="35" spans="1:22" s="3" customFormat="1" x14ac:dyDescent="0.2">
      <c r="A35" s="10"/>
      <c r="B35" s="10"/>
      <c r="C35" s="45"/>
      <c r="D35" s="45"/>
      <c r="E35" s="45"/>
      <c r="F35" s="45"/>
      <c r="G35" s="45"/>
      <c r="H35" s="45"/>
      <c r="I35" s="45"/>
      <c r="J35" s="45"/>
      <c r="K35" s="10"/>
      <c r="L35" s="18"/>
      <c r="M35" s="10"/>
      <c r="N35" s="10"/>
      <c r="O35" s="10"/>
      <c r="P35" s="10"/>
      <c r="Q35" s="10"/>
      <c r="R35" s="10"/>
      <c r="S35" s="9"/>
      <c r="T35" s="9"/>
      <c r="U35" s="10"/>
      <c r="V35" s="10"/>
    </row>
    <row r="36" spans="1:22" s="3" customFormat="1" x14ac:dyDescent="0.2">
      <c r="A36" s="11" t="s">
        <v>2</v>
      </c>
      <c r="B36" s="20"/>
      <c r="C36" s="44">
        <v>0.05</v>
      </c>
      <c r="D36" s="44">
        <v>0.08</v>
      </c>
      <c r="E36" s="44">
        <v>0.15</v>
      </c>
      <c r="F36" s="44">
        <v>0.3</v>
      </c>
      <c r="G36" s="44">
        <v>0.55000000000000004</v>
      </c>
      <c r="H36" s="44">
        <v>0.85</v>
      </c>
      <c r="I36" s="44"/>
      <c r="J36" s="44"/>
      <c r="K36" s="21"/>
      <c r="L36" s="12"/>
      <c r="M36" s="57" t="s">
        <v>11</v>
      </c>
      <c r="N36" s="58"/>
      <c r="O36" s="58"/>
      <c r="P36" s="65" t="s">
        <v>6</v>
      </c>
      <c r="Q36" s="65"/>
      <c r="R36" s="65"/>
      <c r="S36" s="66">
        <f>AVERAGE(C36:J38)</f>
        <v>0.77333333333333321</v>
      </c>
      <c r="T36" s="66"/>
      <c r="U36" s="14" t="s">
        <v>5</v>
      </c>
      <c r="V36" s="10"/>
    </row>
    <row r="37" spans="1:22" s="3" customFormat="1" ht="12.75" x14ac:dyDescent="0.2">
      <c r="A37" s="15"/>
      <c r="B37" s="22"/>
      <c r="C37" s="44">
        <v>0.05</v>
      </c>
      <c r="D37" s="44">
        <v>0.06</v>
      </c>
      <c r="E37" s="44">
        <v>0.12</v>
      </c>
      <c r="F37" s="44">
        <v>0.27</v>
      </c>
      <c r="G37" s="44">
        <v>0.61</v>
      </c>
      <c r="H37" s="44">
        <v>1.27</v>
      </c>
      <c r="I37" s="44">
        <v>2.12</v>
      </c>
      <c r="J37" s="44"/>
      <c r="K37" s="21"/>
      <c r="L37" s="12"/>
      <c r="M37" s="63"/>
      <c r="N37" s="64"/>
      <c r="O37" s="64"/>
      <c r="P37" s="67" t="s">
        <v>9</v>
      </c>
      <c r="Q37" s="67"/>
      <c r="R37" s="67"/>
      <c r="S37" s="68">
        <f>MEDIAN(C36:J38)</f>
        <v>0.27</v>
      </c>
      <c r="T37" s="68"/>
      <c r="U37" s="16" t="s">
        <v>5</v>
      </c>
      <c r="V37" s="10"/>
    </row>
    <row r="38" spans="1:22" s="3" customFormat="1" ht="12.75" x14ac:dyDescent="0.2">
      <c r="A38" s="15"/>
      <c r="B38" s="22"/>
      <c r="C38" s="44">
        <v>0.04</v>
      </c>
      <c r="D38" s="44">
        <v>0.05</v>
      </c>
      <c r="E38" s="44">
        <v>7.0000000000000007E-2</v>
      </c>
      <c r="F38" s="44">
        <v>0.12</v>
      </c>
      <c r="G38" s="44">
        <v>0.35</v>
      </c>
      <c r="H38" s="44">
        <v>1.44</v>
      </c>
      <c r="I38" s="44">
        <v>3.35</v>
      </c>
      <c r="J38" s="44">
        <v>4.34</v>
      </c>
      <c r="K38" s="21"/>
      <c r="L38" s="12"/>
      <c r="M38" s="63"/>
      <c r="N38" s="64"/>
      <c r="O38" s="64"/>
      <c r="P38" s="67" t="s">
        <v>10</v>
      </c>
      <c r="Q38" s="67"/>
      <c r="R38" s="67"/>
      <c r="S38" s="68">
        <f>SMALL(C36:J38,1)</f>
        <v>0.04</v>
      </c>
      <c r="T38" s="68"/>
      <c r="U38" s="16" t="s">
        <v>5</v>
      </c>
      <c r="V38" s="10"/>
    </row>
    <row r="39" spans="1:22" s="3" customFormat="1" x14ac:dyDescent="0.2">
      <c r="A39" s="56" t="s">
        <v>12</v>
      </c>
      <c r="B39" s="56"/>
      <c r="C39" s="13">
        <f t="shared" ref="C39:J39" si="3">AVERAGE(C36:C38)</f>
        <v>4.6666666666666669E-2</v>
      </c>
      <c r="D39" s="13">
        <f t="shared" si="3"/>
        <v>6.3333333333333339E-2</v>
      </c>
      <c r="E39" s="13">
        <f t="shared" si="3"/>
        <v>0.11333333333333334</v>
      </c>
      <c r="F39" s="13">
        <f t="shared" si="3"/>
        <v>0.23</v>
      </c>
      <c r="G39" s="13">
        <f t="shared" si="3"/>
        <v>0.50333333333333341</v>
      </c>
      <c r="H39" s="13">
        <f t="shared" si="3"/>
        <v>1.1866666666666668</v>
      </c>
      <c r="I39" s="13">
        <f t="shared" si="3"/>
        <v>2.7350000000000003</v>
      </c>
      <c r="J39" s="13">
        <f t="shared" si="3"/>
        <v>4.34</v>
      </c>
      <c r="K39" s="21"/>
      <c r="L39" s="12"/>
      <c r="M39" s="63"/>
      <c r="N39" s="64"/>
      <c r="O39" s="64"/>
      <c r="P39" s="67" t="s">
        <v>8</v>
      </c>
      <c r="Q39" s="67"/>
      <c r="R39" s="67"/>
      <c r="S39" s="68">
        <f>LARGE(C36:J38,1)</f>
        <v>4.34</v>
      </c>
      <c r="T39" s="68"/>
      <c r="U39" s="16" t="s">
        <v>5</v>
      </c>
      <c r="V39" s="10"/>
    </row>
    <row r="40" spans="1:22" s="3" customFormat="1" ht="12.75" x14ac:dyDescent="0.2">
      <c r="A40" s="40"/>
      <c r="B40" s="41"/>
      <c r="C40" s="47"/>
      <c r="D40" s="47"/>
      <c r="E40" s="47"/>
      <c r="F40" s="47"/>
      <c r="G40" s="47"/>
      <c r="H40" s="47"/>
      <c r="I40" s="47"/>
      <c r="J40" s="47"/>
      <c r="K40" s="21"/>
      <c r="L40" s="12"/>
      <c r="M40" s="57" t="s">
        <v>7</v>
      </c>
      <c r="N40" s="58"/>
      <c r="O40" s="58"/>
      <c r="P40" s="65" t="s">
        <v>14</v>
      </c>
      <c r="Q40" s="65"/>
      <c r="R40" s="65"/>
      <c r="S40" s="66">
        <f>S38/S36</f>
        <v>5.1724137931034489E-2</v>
      </c>
      <c r="T40" s="66"/>
      <c r="U40" s="14"/>
      <c r="V40" s="10"/>
    </row>
    <row r="41" spans="1:22" s="3" customFormat="1" x14ac:dyDescent="0.2">
      <c r="A41" s="39"/>
      <c r="B41" s="39"/>
      <c r="C41" s="50"/>
      <c r="D41" s="50"/>
      <c r="E41" s="50"/>
      <c r="F41" s="50"/>
      <c r="G41" s="50"/>
      <c r="H41" s="50"/>
      <c r="I41" s="50"/>
      <c r="J41" s="50"/>
      <c r="K41" s="38"/>
      <c r="L41" s="12"/>
      <c r="M41" s="59"/>
      <c r="N41" s="60"/>
      <c r="O41" s="60"/>
      <c r="P41" s="69" t="s">
        <v>15</v>
      </c>
      <c r="Q41" s="69"/>
      <c r="R41" s="69"/>
      <c r="S41" s="70">
        <f>S38/S39</f>
        <v>9.2165898617511521E-3</v>
      </c>
      <c r="T41" s="70"/>
      <c r="U41" s="17"/>
      <c r="V41" s="10"/>
    </row>
    <row r="42" spans="1:22" s="3" customFormat="1" ht="12.75" x14ac:dyDescent="0.2">
      <c r="A42" s="40"/>
      <c r="B42" s="41"/>
      <c r="C42" s="47"/>
      <c r="D42" s="47"/>
      <c r="E42" s="47"/>
      <c r="F42" s="47"/>
      <c r="G42" s="47"/>
      <c r="H42" s="47"/>
      <c r="I42" s="47"/>
      <c r="J42" s="47"/>
      <c r="K42" s="21"/>
      <c r="L42" s="12"/>
      <c r="M42" s="61" t="s">
        <v>13</v>
      </c>
      <c r="N42" s="62"/>
      <c r="O42" s="62"/>
      <c r="P42" s="62"/>
      <c r="Q42" s="62"/>
      <c r="R42" s="62"/>
      <c r="S42" s="70">
        <f>(COUNTIF(C36:J38,"&gt;2")/COUNT(C36:J38))*100</f>
        <v>14.285714285714285</v>
      </c>
      <c r="T42" s="70"/>
      <c r="U42" s="17" t="s">
        <v>5</v>
      </c>
      <c r="V42" s="10"/>
    </row>
    <row r="43" spans="1:22" s="3" customFormat="1" x14ac:dyDescent="0.2">
      <c r="A43" s="10"/>
      <c r="B43" s="10"/>
      <c r="C43" s="45"/>
      <c r="D43" s="45"/>
      <c r="E43" s="45"/>
      <c r="F43" s="45"/>
      <c r="G43" s="45"/>
      <c r="H43" s="45"/>
      <c r="I43" s="45"/>
      <c r="J43" s="45"/>
      <c r="K43" s="10"/>
      <c r="L43" s="18"/>
      <c r="M43" s="10"/>
      <c r="N43" s="10"/>
      <c r="O43" s="10"/>
      <c r="P43" s="10"/>
      <c r="Q43" s="10"/>
      <c r="R43" s="10"/>
      <c r="S43" s="9"/>
      <c r="T43" s="9"/>
      <c r="U43" s="10"/>
      <c r="V43" s="10"/>
    </row>
    <row r="44" spans="1:22" s="3" customFormat="1" x14ac:dyDescent="0.2">
      <c r="A44" s="11" t="s">
        <v>3</v>
      </c>
      <c r="B44" s="20"/>
      <c r="C44" s="48">
        <v>0.11</v>
      </c>
      <c r="D44" s="48">
        <v>0.16</v>
      </c>
      <c r="E44" s="48">
        <v>0.27</v>
      </c>
      <c r="F44" s="48">
        <v>0.45</v>
      </c>
      <c r="G44" s="48">
        <v>0.71</v>
      </c>
      <c r="H44" s="48">
        <v>0.99</v>
      </c>
      <c r="I44" s="48"/>
      <c r="J44" s="48"/>
      <c r="K44" s="36"/>
      <c r="L44" s="12"/>
      <c r="M44" s="57" t="s">
        <v>11</v>
      </c>
      <c r="N44" s="58"/>
      <c r="O44" s="58"/>
      <c r="P44" s="65" t="s">
        <v>6</v>
      </c>
      <c r="Q44" s="65"/>
      <c r="R44" s="65"/>
      <c r="S44" s="66">
        <f>AVERAGE(C44:J46)</f>
        <v>0.91904761904761889</v>
      </c>
      <c r="T44" s="66"/>
      <c r="U44" s="14" t="s">
        <v>5</v>
      </c>
      <c r="V44" s="10"/>
    </row>
    <row r="45" spans="1:22" s="3" customFormat="1" ht="12.75" x14ac:dyDescent="0.2">
      <c r="A45" s="15"/>
      <c r="B45" s="22"/>
      <c r="C45" s="48">
        <v>0.08</v>
      </c>
      <c r="D45" s="48">
        <v>0.11</v>
      </c>
      <c r="E45" s="48">
        <v>0.22</v>
      </c>
      <c r="F45" s="48">
        <v>0.4</v>
      </c>
      <c r="G45" s="48">
        <v>0.79</v>
      </c>
      <c r="H45" s="48">
        <v>1.47</v>
      </c>
      <c r="I45" s="48">
        <v>2.3199999999999998</v>
      </c>
      <c r="J45" s="48"/>
      <c r="K45" s="36"/>
      <c r="L45" s="12"/>
      <c r="M45" s="63"/>
      <c r="N45" s="64"/>
      <c r="O45" s="64"/>
      <c r="P45" s="67" t="s">
        <v>9</v>
      </c>
      <c r="Q45" s="67"/>
      <c r="R45" s="67"/>
      <c r="S45" s="68">
        <f>MEDIAN(C44:J46)</f>
        <v>0.4</v>
      </c>
      <c r="T45" s="68"/>
      <c r="U45" s="16" t="s">
        <v>5</v>
      </c>
      <c r="V45" s="10"/>
    </row>
    <row r="46" spans="1:22" s="3" customFormat="1" ht="12.75" x14ac:dyDescent="0.2">
      <c r="A46" s="15"/>
      <c r="B46" s="22"/>
      <c r="C46" s="48">
        <v>7.0000000000000007E-2</v>
      </c>
      <c r="D46" s="48">
        <v>0.09</v>
      </c>
      <c r="E46" s="48">
        <v>0.12</v>
      </c>
      <c r="F46" s="48">
        <v>0.19</v>
      </c>
      <c r="G46" s="48">
        <v>0.48</v>
      </c>
      <c r="H46" s="48">
        <v>1.69</v>
      </c>
      <c r="I46" s="48">
        <v>3.65</v>
      </c>
      <c r="J46" s="48">
        <v>4.93</v>
      </c>
      <c r="K46" s="36"/>
      <c r="L46" s="12"/>
      <c r="M46" s="63"/>
      <c r="N46" s="64"/>
      <c r="O46" s="64"/>
      <c r="P46" s="67" t="s">
        <v>10</v>
      </c>
      <c r="Q46" s="67"/>
      <c r="R46" s="67"/>
      <c r="S46" s="68">
        <f>SMALL(C44:J46,1)</f>
        <v>7.0000000000000007E-2</v>
      </c>
      <c r="T46" s="68"/>
      <c r="U46" s="16" t="s">
        <v>5</v>
      </c>
      <c r="V46" s="10"/>
    </row>
    <row r="47" spans="1:22" s="3" customFormat="1" x14ac:dyDescent="0.2">
      <c r="A47" s="56" t="s">
        <v>12</v>
      </c>
      <c r="B47" s="56"/>
      <c r="C47" s="13">
        <f t="shared" ref="C47:J47" si="4">AVERAGE(C44:C46)</f>
        <v>8.666666666666667E-2</v>
      </c>
      <c r="D47" s="13">
        <f t="shared" si="4"/>
        <v>0.12</v>
      </c>
      <c r="E47" s="13">
        <f t="shared" si="4"/>
        <v>0.20333333333333334</v>
      </c>
      <c r="F47" s="13">
        <f t="shared" si="4"/>
        <v>0.34666666666666668</v>
      </c>
      <c r="G47" s="13">
        <f t="shared" si="4"/>
        <v>0.66</v>
      </c>
      <c r="H47" s="13">
        <f t="shared" si="4"/>
        <v>1.3833333333333335</v>
      </c>
      <c r="I47" s="13">
        <f t="shared" si="4"/>
        <v>2.9849999999999999</v>
      </c>
      <c r="J47" s="13">
        <f t="shared" si="4"/>
        <v>4.93</v>
      </c>
      <c r="K47" s="36"/>
      <c r="L47" s="12"/>
      <c r="M47" s="63"/>
      <c r="N47" s="64"/>
      <c r="O47" s="64"/>
      <c r="P47" s="67" t="s">
        <v>8</v>
      </c>
      <c r="Q47" s="67"/>
      <c r="R47" s="67"/>
      <c r="S47" s="68">
        <f>LARGE(C44:J46,1)</f>
        <v>4.93</v>
      </c>
      <c r="T47" s="68"/>
      <c r="U47" s="16" t="s">
        <v>5</v>
      </c>
      <c r="V47" s="10"/>
    </row>
    <row r="48" spans="1:22" s="3" customFormat="1" ht="12.75" x14ac:dyDescent="0.2">
      <c r="A48" s="40"/>
      <c r="B48" s="41"/>
      <c r="C48" s="51"/>
      <c r="D48" s="51"/>
      <c r="E48" s="51"/>
      <c r="F48" s="51"/>
      <c r="G48" s="51"/>
      <c r="H48" s="51"/>
      <c r="I48" s="51"/>
      <c r="J48" s="51"/>
      <c r="K48" s="19"/>
      <c r="L48" s="12"/>
      <c r="M48" s="57" t="s">
        <v>7</v>
      </c>
      <c r="N48" s="58"/>
      <c r="O48" s="58"/>
      <c r="P48" s="65" t="s">
        <v>14</v>
      </c>
      <c r="Q48" s="65"/>
      <c r="R48" s="65"/>
      <c r="S48" s="66">
        <f>S46/S44</f>
        <v>7.6165803108808314E-2</v>
      </c>
      <c r="T48" s="66"/>
      <c r="U48" s="14"/>
      <c r="V48" s="10"/>
    </row>
    <row r="49" spans="1:22" s="3" customFormat="1" x14ac:dyDescent="0.2">
      <c r="A49" s="39"/>
      <c r="B49" s="39"/>
      <c r="C49" s="50"/>
      <c r="D49" s="50"/>
      <c r="E49" s="50"/>
      <c r="F49" s="50"/>
      <c r="G49" s="50"/>
      <c r="H49" s="50"/>
      <c r="I49" s="50"/>
      <c r="J49" s="50"/>
      <c r="K49" s="38"/>
      <c r="L49" s="12"/>
      <c r="M49" s="59"/>
      <c r="N49" s="60"/>
      <c r="O49" s="60"/>
      <c r="P49" s="69" t="s">
        <v>15</v>
      </c>
      <c r="Q49" s="69"/>
      <c r="R49" s="69"/>
      <c r="S49" s="70">
        <f>S46/S47</f>
        <v>1.4198782961460448E-2</v>
      </c>
      <c r="T49" s="70"/>
      <c r="U49" s="17"/>
      <c r="V49" s="10"/>
    </row>
    <row r="50" spans="1:22" s="3" customFormat="1" ht="12.75" x14ac:dyDescent="0.2">
      <c r="A50" s="40"/>
      <c r="B50" s="41"/>
      <c r="C50" s="51"/>
      <c r="D50" s="51"/>
      <c r="E50" s="51"/>
      <c r="F50" s="51"/>
      <c r="G50" s="51"/>
      <c r="H50" s="51"/>
      <c r="I50" s="51"/>
      <c r="J50" s="51"/>
      <c r="K50" s="19"/>
      <c r="L50" s="12"/>
      <c r="M50" s="61" t="s">
        <v>13</v>
      </c>
      <c r="N50" s="62"/>
      <c r="O50" s="62"/>
      <c r="P50" s="62"/>
      <c r="Q50" s="62"/>
      <c r="R50" s="62"/>
      <c r="S50" s="70">
        <f>(COUNTIF(C44:J46,"&gt;2")/COUNT(C44:J46))*100</f>
        <v>14.285714285714285</v>
      </c>
      <c r="T50" s="70"/>
      <c r="U50" s="17" t="s">
        <v>5</v>
      </c>
      <c r="V50" s="10"/>
    </row>
    <row r="51" spans="1:22" s="3" customFormat="1" x14ac:dyDescent="0.2">
      <c r="A51" s="39"/>
      <c r="B51" s="39"/>
      <c r="C51" s="50"/>
      <c r="D51" s="50"/>
      <c r="E51" s="50"/>
      <c r="F51" s="50"/>
      <c r="G51" s="50"/>
      <c r="H51" s="50"/>
      <c r="I51" s="50"/>
      <c r="J51" s="50"/>
      <c r="K51" s="39"/>
      <c r="L51" s="18"/>
      <c r="M51" s="10"/>
      <c r="N51" s="10"/>
      <c r="O51" s="10"/>
      <c r="P51" s="10"/>
      <c r="Q51" s="10"/>
      <c r="R51" s="10"/>
      <c r="S51" s="9"/>
      <c r="T51" s="9"/>
      <c r="U51" s="10"/>
      <c r="V51" s="10"/>
    </row>
    <row r="52" spans="1:22" s="3" customFormat="1" x14ac:dyDescent="0.2">
      <c r="A52" s="11" t="s">
        <v>4</v>
      </c>
      <c r="B52" s="21">
        <v>6.62</v>
      </c>
      <c r="C52" s="46">
        <v>0.19</v>
      </c>
      <c r="D52" s="46">
        <v>0.26</v>
      </c>
      <c r="E52" s="46">
        <v>0.39</v>
      </c>
      <c r="F52" s="46">
        <v>0.59</v>
      </c>
      <c r="G52" s="46">
        <v>0.85</v>
      </c>
      <c r="H52" s="46">
        <v>1.1100000000000001</v>
      </c>
      <c r="I52" s="46"/>
      <c r="J52" s="46"/>
      <c r="K52" s="37"/>
      <c r="L52" s="12"/>
      <c r="M52" s="57" t="s">
        <v>11</v>
      </c>
      <c r="N52" s="58"/>
      <c r="O52" s="58"/>
      <c r="P52" s="65" t="s">
        <v>6</v>
      </c>
      <c r="Q52" s="65"/>
      <c r="R52" s="65"/>
      <c r="S52" s="66">
        <f>AVERAGE(C52:J54)</f>
        <v>1.0604761904761904</v>
      </c>
      <c r="T52" s="66"/>
      <c r="U52" s="14" t="s">
        <v>5</v>
      </c>
      <c r="V52" s="10"/>
    </row>
    <row r="53" spans="1:22" s="3" customFormat="1" ht="12.75" x14ac:dyDescent="0.2">
      <c r="A53" s="15"/>
      <c r="B53" s="21">
        <v>7.59</v>
      </c>
      <c r="C53" s="46">
        <v>0.14000000000000001</v>
      </c>
      <c r="D53" s="46">
        <v>0.19</v>
      </c>
      <c r="E53" s="46">
        <v>0.32</v>
      </c>
      <c r="F53" s="46">
        <v>0.53</v>
      </c>
      <c r="G53" s="46">
        <v>0.95</v>
      </c>
      <c r="H53" s="46">
        <v>1.65</v>
      </c>
      <c r="I53" s="46">
        <v>2.5099999999999998</v>
      </c>
      <c r="J53" s="46"/>
      <c r="K53" s="37"/>
      <c r="L53" s="12"/>
      <c r="M53" s="63"/>
      <c r="N53" s="64"/>
      <c r="O53" s="64"/>
      <c r="P53" s="67" t="s">
        <v>9</v>
      </c>
      <c r="Q53" s="67"/>
      <c r="R53" s="67"/>
      <c r="S53" s="68">
        <f>MEDIAN(C52:J54)</f>
        <v>0.53</v>
      </c>
      <c r="T53" s="68"/>
      <c r="U53" s="16" t="s">
        <v>5</v>
      </c>
      <c r="V53" s="10"/>
    </row>
    <row r="54" spans="1:22" s="3" customFormat="1" ht="12.75" x14ac:dyDescent="0.2">
      <c r="A54" s="15"/>
      <c r="B54" s="21">
        <v>3.15</v>
      </c>
      <c r="C54" s="46">
        <v>0.11</v>
      </c>
      <c r="D54" s="46">
        <v>0.14000000000000001</v>
      </c>
      <c r="E54" s="46">
        <v>0.18</v>
      </c>
      <c r="F54" s="46">
        <v>0.28000000000000003</v>
      </c>
      <c r="G54" s="46">
        <v>0.61</v>
      </c>
      <c r="H54" s="46">
        <v>1.92</v>
      </c>
      <c r="I54" s="46">
        <v>3.91</v>
      </c>
      <c r="J54" s="46">
        <v>5.44</v>
      </c>
      <c r="K54" s="37"/>
      <c r="L54" s="12"/>
      <c r="M54" s="63"/>
      <c r="N54" s="64"/>
      <c r="O54" s="64"/>
      <c r="P54" s="67" t="s">
        <v>10</v>
      </c>
      <c r="Q54" s="67"/>
      <c r="R54" s="67"/>
      <c r="S54" s="68">
        <f>SMALL(C52:J54,1)</f>
        <v>0.11</v>
      </c>
      <c r="T54" s="68"/>
      <c r="U54" s="16" t="s">
        <v>5</v>
      </c>
      <c r="V54" s="10"/>
    </row>
    <row r="55" spans="1:22" s="3" customFormat="1" x14ac:dyDescent="0.2">
      <c r="A55" s="56" t="s">
        <v>12</v>
      </c>
      <c r="B55" s="56"/>
      <c r="C55" s="13">
        <f t="shared" ref="C55:J55" si="5">AVERAGE(C52:C54)</f>
        <v>0.14666666666666667</v>
      </c>
      <c r="D55" s="13">
        <f t="shared" si="5"/>
        <v>0.19666666666666668</v>
      </c>
      <c r="E55" s="13">
        <f t="shared" si="5"/>
        <v>0.29666666666666663</v>
      </c>
      <c r="F55" s="13">
        <f t="shared" si="5"/>
        <v>0.46666666666666673</v>
      </c>
      <c r="G55" s="13">
        <f t="shared" si="5"/>
        <v>0.80333333333333323</v>
      </c>
      <c r="H55" s="13">
        <f t="shared" si="5"/>
        <v>1.5599999999999998</v>
      </c>
      <c r="I55" s="13">
        <f t="shared" si="5"/>
        <v>3.21</v>
      </c>
      <c r="J55" s="13">
        <f t="shared" si="5"/>
        <v>5.44</v>
      </c>
      <c r="K55" s="37"/>
      <c r="L55" s="12"/>
      <c r="M55" s="63"/>
      <c r="N55" s="64"/>
      <c r="O55" s="64"/>
      <c r="P55" s="67" t="s">
        <v>8</v>
      </c>
      <c r="Q55" s="67"/>
      <c r="R55" s="67"/>
      <c r="S55" s="68">
        <f>LARGE(C52:J54,1)</f>
        <v>5.44</v>
      </c>
      <c r="T55" s="68"/>
      <c r="U55" s="16" t="s">
        <v>5</v>
      </c>
      <c r="V55" s="10"/>
    </row>
    <row r="56" spans="1:22" s="3" customFormat="1" ht="12.75" x14ac:dyDescent="0.2">
      <c r="A56" s="40"/>
      <c r="B56" s="21">
        <v>4.95</v>
      </c>
      <c r="C56" s="21"/>
      <c r="D56" s="21"/>
      <c r="E56" s="21"/>
      <c r="F56" s="21"/>
      <c r="G56" s="21"/>
      <c r="H56" s="21"/>
      <c r="I56" s="21"/>
      <c r="J56" s="21"/>
      <c r="K56" s="21"/>
      <c r="L56" s="12"/>
      <c r="M56" s="57" t="s">
        <v>7</v>
      </c>
      <c r="N56" s="58"/>
      <c r="O56" s="58"/>
      <c r="P56" s="65" t="s">
        <v>14</v>
      </c>
      <c r="Q56" s="65"/>
      <c r="R56" s="65"/>
      <c r="S56" s="66">
        <f>S54/S52</f>
        <v>0.10372698697799732</v>
      </c>
      <c r="T56" s="66"/>
      <c r="U56" s="14"/>
      <c r="V56" s="10"/>
    </row>
    <row r="57" spans="1:22" s="3" customFormat="1" x14ac:dyDescent="0.2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8"/>
      <c r="L57" s="12"/>
      <c r="M57" s="59"/>
      <c r="N57" s="60"/>
      <c r="O57" s="60"/>
      <c r="P57" s="69" t="s">
        <v>15</v>
      </c>
      <c r="Q57" s="69"/>
      <c r="R57" s="69"/>
      <c r="S57" s="70">
        <f>S54/S55</f>
        <v>2.0220588235294115E-2</v>
      </c>
      <c r="T57" s="70"/>
      <c r="U57" s="17"/>
      <c r="V57" s="10"/>
    </row>
    <row r="58" spans="1:22" s="3" customFormat="1" ht="12.75" x14ac:dyDescent="0.2">
      <c r="A58" s="40"/>
      <c r="B58" s="21">
        <v>4.8899999999999997</v>
      </c>
      <c r="C58" s="21"/>
      <c r="D58" s="21"/>
      <c r="E58" s="21"/>
      <c r="F58" s="21"/>
      <c r="G58" s="21"/>
      <c r="H58" s="21"/>
      <c r="I58" s="21"/>
      <c r="J58" s="21"/>
      <c r="K58" s="21"/>
      <c r="L58" s="12"/>
      <c r="M58" s="61" t="s">
        <v>13</v>
      </c>
      <c r="N58" s="62"/>
      <c r="O58" s="62"/>
      <c r="P58" s="62"/>
      <c r="Q58" s="62"/>
      <c r="R58" s="62"/>
      <c r="S58" s="70">
        <f>(COUNTIF(C52:J54,"&gt;2")/COUNT(C52:J54))*100</f>
        <v>14.285714285714285</v>
      </c>
      <c r="T58" s="70"/>
      <c r="U58" s="17" t="s">
        <v>5</v>
      </c>
      <c r="V58" s="10"/>
    </row>
    <row r="59" spans="1:22" s="3" customFormat="1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8"/>
      <c r="M59" s="10"/>
      <c r="N59" s="10"/>
      <c r="O59" s="10"/>
      <c r="P59" s="10"/>
      <c r="Q59" s="10"/>
      <c r="R59" s="10"/>
      <c r="S59" s="9"/>
      <c r="T59" s="9"/>
      <c r="U59" s="10"/>
      <c r="V59" s="10"/>
    </row>
    <row r="60" spans="1:22" hidden="1" x14ac:dyDescent="0.2"/>
    <row r="61" spans="1:22" ht="11.25" hidden="1" customHeight="1" x14ac:dyDescent="0.2"/>
    <row r="62" spans="1:22" ht="11.25" hidden="1" customHeight="1" x14ac:dyDescent="0.2"/>
    <row r="63" spans="1:22" ht="11.25" hidden="1" customHeight="1" x14ac:dyDescent="0.2"/>
    <row r="64" spans="1:22" ht="11.25" hidden="1" customHeight="1" x14ac:dyDescent="0.2"/>
  </sheetData>
  <mergeCells count="91">
    <mergeCell ref="A17:B17"/>
    <mergeCell ref="N17:U17"/>
    <mergeCell ref="A18:C18"/>
    <mergeCell ref="N18:P18"/>
    <mergeCell ref="Q18:S18"/>
    <mergeCell ref="T18:U18"/>
    <mergeCell ref="M24:O25"/>
    <mergeCell ref="P24:R24"/>
    <mergeCell ref="S24:T24"/>
    <mergeCell ref="A23:B23"/>
    <mergeCell ref="P25:R25"/>
    <mergeCell ref="S25:T25"/>
    <mergeCell ref="M20:O23"/>
    <mergeCell ref="P20:R20"/>
    <mergeCell ref="S20:T20"/>
    <mergeCell ref="P21:R21"/>
    <mergeCell ref="S21:T21"/>
    <mergeCell ref="P22:R22"/>
    <mergeCell ref="S22:T22"/>
    <mergeCell ref="P23:R23"/>
    <mergeCell ref="S23:T23"/>
    <mergeCell ref="M26:R26"/>
    <mergeCell ref="S26:T26"/>
    <mergeCell ref="M28:O31"/>
    <mergeCell ref="P28:R28"/>
    <mergeCell ref="S28:T28"/>
    <mergeCell ref="P29:R29"/>
    <mergeCell ref="S29:T29"/>
    <mergeCell ref="P30:R30"/>
    <mergeCell ref="S30:T30"/>
    <mergeCell ref="P31:R31"/>
    <mergeCell ref="S31:T31"/>
    <mergeCell ref="M32:O33"/>
    <mergeCell ref="P32:R32"/>
    <mergeCell ref="S32:T32"/>
    <mergeCell ref="A31:B31"/>
    <mergeCell ref="P33:R33"/>
    <mergeCell ref="S33:T33"/>
    <mergeCell ref="M34:R34"/>
    <mergeCell ref="S34:T34"/>
    <mergeCell ref="M36:O39"/>
    <mergeCell ref="P36:R36"/>
    <mergeCell ref="S36:T36"/>
    <mergeCell ref="P37:R37"/>
    <mergeCell ref="S37:T37"/>
    <mergeCell ref="P38:R38"/>
    <mergeCell ref="S38:T38"/>
    <mergeCell ref="P39:R39"/>
    <mergeCell ref="S39:T39"/>
    <mergeCell ref="M40:O41"/>
    <mergeCell ref="P40:R40"/>
    <mergeCell ref="S40:T40"/>
    <mergeCell ref="A39:B39"/>
    <mergeCell ref="P41:R41"/>
    <mergeCell ref="S41:T41"/>
    <mergeCell ref="M42:R42"/>
    <mergeCell ref="S42:T42"/>
    <mergeCell ref="M44:O47"/>
    <mergeCell ref="P44:R44"/>
    <mergeCell ref="S44:T44"/>
    <mergeCell ref="P45:R45"/>
    <mergeCell ref="S45:T45"/>
    <mergeCell ref="P46:R46"/>
    <mergeCell ref="S46:T46"/>
    <mergeCell ref="P47:R47"/>
    <mergeCell ref="S47:T47"/>
    <mergeCell ref="M48:O49"/>
    <mergeCell ref="P48:R48"/>
    <mergeCell ref="S48:T48"/>
    <mergeCell ref="A47:B47"/>
    <mergeCell ref="P49:R49"/>
    <mergeCell ref="S49:T49"/>
    <mergeCell ref="A55:B55"/>
    <mergeCell ref="P57:R57"/>
    <mergeCell ref="S57:T57"/>
    <mergeCell ref="M50:R50"/>
    <mergeCell ref="S50:T50"/>
    <mergeCell ref="M52:O55"/>
    <mergeCell ref="P52:R52"/>
    <mergeCell ref="S52:T52"/>
    <mergeCell ref="P53:R53"/>
    <mergeCell ref="S53:T53"/>
    <mergeCell ref="P54:R54"/>
    <mergeCell ref="S54:T54"/>
    <mergeCell ref="P55:R55"/>
    <mergeCell ref="M58:R58"/>
    <mergeCell ref="S58:T58"/>
    <mergeCell ref="S55:T55"/>
    <mergeCell ref="M56:O57"/>
    <mergeCell ref="P56:R56"/>
    <mergeCell ref="S56:T56"/>
  </mergeCells>
  <conditionalFormatting sqref="C20:J22 C28:J30 C36:J38 C44:J46 C52:J54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N18">
      <formula1>"Rum A, Rum B, Køkken"</formula1>
    </dataValidation>
    <dataValidation type="list" allowBlank="1" showInputMessage="1" showErrorMessage="1" sqref="T18">
      <formula1>"TH,TV"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9" scale="94" orientation="portrait" r:id="rId1"/>
  <headerFooter>
    <oddHeader>&amp;LRum 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topLeftCell="A12" zoomScaleNormal="100" zoomScaleSheetLayoutView="100" zoomScalePageLayoutView="70" workbookViewId="0">
      <selection activeCell="P20" sqref="P20:R20"/>
    </sheetView>
  </sheetViews>
  <sheetFormatPr defaultColWidth="0" defaultRowHeight="11.25" customHeight="1" zeroHeight="1" x14ac:dyDescent="0.2"/>
  <cols>
    <col min="1" max="1" width="6.28515625" style="5" customWidth="1"/>
    <col min="2" max="2" width="1" style="5" customWidth="1"/>
    <col min="3" max="11" width="4.85546875" style="6" customWidth="1"/>
    <col min="12" max="12" width="3.7109375" style="6" customWidth="1"/>
    <col min="13" max="13" width="5.28515625" style="6" customWidth="1"/>
    <col min="14" max="18" width="3.85546875" style="6" customWidth="1"/>
    <col min="19" max="20" width="3.28515625" style="5" customWidth="1"/>
    <col min="21" max="21" width="2.5703125" style="6" customWidth="1"/>
    <col min="22" max="22" width="1.28515625" style="6" customWidth="1"/>
    <col min="23" max="23" width="0" style="6" hidden="1" customWidth="1"/>
    <col min="24" max="16384" width="9.140625" style="6" hidden="1"/>
  </cols>
  <sheetData>
    <row r="1" spans="1:22" x14ac:dyDescent="0.2">
      <c r="A1" s="7"/>
      <c r="B1" s="7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7"/>
      <c r="T1" s="7"/>
      <c r="U1" s="8"/>
      <c r="V1" s="8"/>
    </row>
    <row r="2" spans="1:22" x14ac:dyDescent="0.2">
      <c r="A2" s="7"/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7"/>
      <c r="T2" s="7"/>
      <c r="U2" s="8"/>
      <c r="V2" s="8"/>
    </row>
    <row r="3" spans="1:22" x14ac:dyDescent="0.2">
      <c r="A3" s="7"/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/>
      <c r="T3" s="7"/>
      <c r="U3" s="8"/>
      <c r="V3" s="8"/>
    </row>
    <row r="4" spans="1:22" x14ac:dyDescent="0.2">
      <c r="A4" s="7"/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7"/>
      <c r="T4" s="7"/>
      <c r="U4" s="8"/>
      <c r="V4" s="8"/>
    </row>
    <row r="5" spans="1:22" x14ac:dyDescent="0.2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7"/>
      <c r="T5" s="7"/>
      <c r="U5" s="8"/>
      <c r="V5" s="8"/>
    </row>
    <row r="6" spans="1:22" x14ac:dyDescent="0.2">
      <c r="A6" s="7"/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7"/>
      <c r="T6" s="7"/>
      <c r="U6" s="8"/>
      <c r="V6" s="8"/>
    </row>
    <row r="7" spans="1:22" x14ac:dyDescent="0.2">
      <c r="A7" s="7"/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7"/>
      <c r="T7" s="7"/>
      <c r="U7" s="8"/>
      <c r="V7" s="8"/>
    </row>
    <row r="8" spans="1:22" x14ac:dyDescent="0.2">
      <c r="A8" s="7"/>
      <c r="B8" s="7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8"/>
      <c r="V8" s="8"/>
    </row>
    <row r="9" spans="1:22" x14ac:dyDescent="0.2">
      <c r="A9" s="7"/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7"/>
      <c r="T9" s="7"/>
      <c r="U9" s="8"/>
      <c r="V9" s="8"/>
    </row>
    <row r="10" spans="1:22" x14ac:dyDescent="0.2">
      <c r="A10" s="7"/>
      <c r="B10" s="7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7"/>
      <c r="T10" s="7"/>
      <c r="U10" s="8"/>
      <c r="V10" s="8"/>
    </row>
    <row r="11" spans="1:22" x14ac:dyDescent="0.2">
      <c r="A11" s="7"/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8"/>
      <c r="V11" s="8"/>
    </row>
    <row r="12" spans="1:22" x14ac:dyDescent="0.2">
      <c r="A12" s="7"/>
      <c r="B12" s="7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7"/>
      <c r="T12" s="7"/>
      <c r="U12" s="8"/>
      <c r="V12" s="8"/>
    </row>
    <row r="13" spans="1:22" x14ac:dyDescent="0.2">
      <c r="A13" s="7"/>
      <c r="B13" s="7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7"/>
      <c r="T13" s="7"/>
      <c r="U13" s="8"/>
      <c r="V13" s="8"/>
    </row>
    <row r="14" spans="1:22" x14ac:dyDescent="0.2">
      <c r="A14" s="7"/>
      <c r="B14" s="7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7"/>
      <c r="T14" s="7"/>
      <c r="U14" s="8"/>
      <c r="V14" s="8"/>
    </row>
    <row r="15" spans="1:22" x14ac:dyDescent="0.2">
      <c r="A15" s="7"/>
      <c r="B15" s="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7"/>
      <c r="T15" s="7"/>
      <c r="U15" s="8"/>
      <c r="V15" s="8"/>
    </row>
    <row r="16" spans="1:22" x14ac:dyDescent="0.2">
      <c r="A16" s="7"/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7"/>
      <c r="T16" s="7"/>
      <c r="U16" s="8"/>
      <c r="V16" s="8"/>
    </row>
    <row r="17" spans="1:23" s="3" customFormat="1" x14ac:dyDescent="0.2">
      <c r="A17" s="53" t="s">
        <v>26</v>
      </c>
      <c r="B17" s="53"/>
      <c r="C17" s="28"/>
      <c r="D17" s="31"/>
      <c r="E17" s="31">
        <v>3.5</v>
      </c>
      <c r="F17" s="31">
        <f t="shared" ref="F17:K17" si="0">E17-$D$18</f>
        <v>3</v>
      </c>
      <c r="G17" s="31">
        <f t="shared" si="0"/>
        <v>2.5</v>
      </c>
      <c r="H17" s="31">
        <f t="shared" si="0"/>
        <v>2</v>
      </c>
      <c r="I17" s="31">
        <f t="shared" si="0"/>
        <v>1.5</v>
      </c>
      <c r="J17" s="31">
        <f t="shared" si="0"/>
        <v>1</v>
      </c>
      <c r="K17" s="31">
        <f t="shared" si="0"/>
        <v>0.5</v>
      </c>
      <c r="L17" s="34" t="s">
        <v>27</v>
      </c>
      <c r="M17" s="27" t="s">
        <v>17</v>
      </c>
      <c r="N17" s="52" t="s">
        <v>16</v>
      </c>
      <c r="O17" s="52"/>
      <c r="P17" s="52"/>
      <c r="Q17" s="52"/>
      <c r="R17" s="52"/>
      <c r="S17" s="52"/>
      <c r="T17" s="52"/>
      <c r="U17" s="52"/>
      <c r="V17" s="10"/>
    </row>
    <row r="18" spans="1:23" s="3" customFormat="1" x14ac:dyDescent="0.2">
      <c r="A18" s="71" t="s">
        <v>25</v>
      </c>
      <c r="B18" s="71"/>
      <c r="C18" s="71"/>
      <c r="D18" s="26">
        <v>0.5</v>
      </c>
      <c r="E18" s="32" t="s">
        <v>22</v>
      </c>
      <c r="F18" s="23"/>
      <c r="G18" s="23"/>
      <c r="H18" s="23"/>
      <c r="I18" s="23"/>
      <c r="J18" s="23"/>
      <c r="K18" s="23"/>
      <c r="L18" s="23"/>
      <c r="M18" s="33" t="s">
        <v>23</v>
      </c>
      <c r="N18" s="52" t="s">
        <v>19</v>
      </c>
      <c r="O18" s="52"/>
      <c r="P18" s="52"/>
      <c r="Q18" s="55" t="s">
        <v>24</v>
      </c>
      <c r="R18" s="55"/>
      <c r="S18" s="55"/>
      <c r="T18" s="52" t="s">
        <v>21</v>
      </c>
      <c r="U18" s="52"/>
      <c r="V18" s="10"/>
    </row>
    <row r="19" spans="1:23" s="3" customFormat="1" x14ac:dyDescent="0.2">
      <c r="A19" s="29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24"/>
      <c r="N19" s="24"/>
      <c r="O19" s="24"/>
      <c r="P19" s="24"/>
      <c r="Q19" s="24"/>
      <c r="R19" s="24"/>
      <c r="S19" s="25"/>
      <c r="T19" s="25"/>
      <c r="U19" s="24"/>
      <c r="V19" s="10"/>
    </row>
    <row r="20" spans="1:23" s="3" customFormat="1" x14ac:dyDescent="0.2">
      <c r="A20" s="11" t="s">
        <v>0</v>
      </c>
      <c r="B20" s="20"/>
      <c r="C20" s="44">
        <v>0.02</v>
      </c>
      <c r="D20" s="44">
        <v>0.03</v>
      </c>
      <c r="E20" s="44">
        <v>0.04</v>
      </c>
      <c r="F20" s="44">
        <v>0.05</v>
      </c>
      <c r="G20" s="44">
        <v>0.24</v>
      </c>
      <c r="H20" s="44">
        <v>0.81</v>
      </c>
      <c r="I20" s="44">
        <v>2.02</v>
      </c>
      <c r="J20" s="44">
        <v>1.95</v>
      </c>
      <c r="K20" s="21"/>
      <c r="L20" s="12"/>
      <c r="M20" s="57" t="s">
        <v>11</v>
      </c>
      <c r="N20" s="58"/>
      <c r="O20" s="58"/>
      <c r="P20" s="65" t="s">
        <v>6</v>
      </c>
      <c r="Q20" s="65"/>
      <c r="R20" s="65"/>
      <c r="S20" s="66">
        <f>AVERAGE(C20:J22)</f>
        <v>0.36952380952380953</v>
      </c>
      <c r="T20" s="66"/>
      <c r="U20" s="14" t="s">
        <v>5</v>
      </c>
      <c r="V20" s="10"/>
    </row>
    <row r="21" spans="1:23" s="3" customFormat="1" ht="12.75" x14ac:dyDescent="0.2">
      <c r="A21" s="15"/>
      <c r="B21" s="22"/>
      <c r="C21" s="44">
        <v>0.02</v>
      </c>
      <c r="D21" s="44">
        <v>0.03</v>
      </c>
      <c r="E21" s="44">
        <v>0.04</v>
      </c>
      <c r="F21" s="44">
        <v>0.06</v>
      </c>
      <c r="G21" s="44">
        <v>0.23</v>
      </c>
      <c r="H21" s="44">
        <v>0.6</v>
      </c>
      <c r="I21" s="44">
        <v>0.93</v>
      </c>
      <c r="J21" s="44"/>
      <c r="K21" s="21"/>
      <c r="L21" s="12"/>
      <c r="M21" s="63"/>
      <c r="N21" s="64"/>
      <c r="O21" s="64"/>
      <c r="P21" s="67" t="s">
        <v>9</v>
      </c>
      <c r="Q21" s="67"/>
      <c r="R21" s="67"/>
      <c r="S21" s="68">
        <f>MEDIAN(C20:J22)</f>
        <v>0.06</v>
      </c>
      <c r="T21" s="68"/>
      <c r="U21" s="16" t="s">
        <v>5</v>
      </c>
      <c r="V21" s="10"/>
    </row>
    <row r="22" spans="1:23" s="3" customFormat="1" ht="12.75" x14ac:dyDescent="0.2">
      <c r="A22" s="15"/>
      <c r="B22" s="22"/>
      <c r="C22" s="44">
        <v>0.02</v>
      </c>
      <c r="D22" s="44">
        <v>0.03</v>
      </c>
      <c r="E22" s="44">
        <v>0.04</v>
      </c>
      <c r="F22" s="44">
        <v>7.0000000000000007E-2</v>
      </c>
      <c r="G22" s="44">
        <v>0.19</v>
      </c>
      <c r="H22" s="44">
        <v>0.34</v>
      </c>
      <c r="I22" s="44"/>
      <c r="J22" s="44"/>
      <c r="K22" s="21"/>
      <c r="L22" s="12"/>
      <c r="M22" s="63"/>
      <c r="N22" s="64"/>
      <c r="O22" s="64"/>
      <c r="P22" s="67" t="s">
        <v>10</v>
      </c>
      <c r="Q22" s="67"/>
      <c r="R22" s="67"/>
      <c r="S22" s="68">
        <f>SMALL(C20:J22,1)</f>
        <v>0.02</v>
      </c>
      <c r="T22" s="68"/>
      <c r="U22" s="16" t="s">
        <v>5</v>
      </c>
      <c r="V22" s="10"/>
    </row>
    <row r="23" spans="1:23" s="3" customFormat="1" x14ac:dyDescent="0.2">
      <c r="A23" s="56" t="s">
        <v>12</v>
      </c>
      <c r="B23" s="56"/>
      <c r="C23" s="13">
        <f t="shared" ref="C23:J23" si="1">AVERAGE(C20:C22)</f>
        <v>0.02</v>
      </c>
      <c r="D23" s="13">
        <f t="shared" si="1"/>
        <v>0.03</v>
      </c>
      <c r="E23" s="13">
        <f t="shared" si="1"/>
        <v>0.04</v>
      </c>
      <c r="F23" s="13">
        <f t="shared" si="1"/>
        <v>0.06</v>
      </c>
      <c r="G23" s="13">
        <f t="shared" si="1"/>
        <v>0.21999999999999997</v>
      </c>
      <c r="H23" s="13">
        <f t="shared" si="1"/>
        <v>0.58333333333333337</v>
      </c>
      <c r="I23" s="13">
        <f t="shared" si="1"/>
        <v>1.4750000000000001</v>
      </c>
      <c r="J23" s="13">
        <f t="shared" si="1"/>
        <v>1.95</v>
      </c>
      <c r="K23" s="21"/>
      <c r="L23" s="12"/>
      <c r="M23" s="63"/>
      <c r="N23" s="64"/>
      <c r="O23" s="64"/>
      <c r="P23" s="67" t="s">
        <v>8</v>
      </c>
      <c r="Q23" s="67"/>
      <c r="R23" s="67"/>
      <c r="S23" s="68">
        <f>LARGE(C20:J22,1)</f>
        <v>2.02</v>
      </c>
      <c r="T23" s="68"/>
      <c r="U23" s="16" t="s">
        <v>5</v>
      </c>
      <c r="V23" s="10"/>
    </row>
    <row r="24" spans="1:23" s="3" customFormat="1" ht="12.75" x14ac:dyDescent="0.2">
      <c r="A24" s="15"/>
      <c r="B24" s="22"/>
      <c r="C24" s="47"/>
      <c r="D24" s="47"/>
      <c r="E24" s="47"/>
      <c r="F24" s="47"/>
      <c r="G24" s="47"/>
      <c r="H24" s="47"/>
      <c r="I24" s="47"/>
      <c r="J24" s="47"/>
      <c r="K24" s="21"/>
      <c r="L24" s="12"/>
      <c r="M24" s="57" t="s">
        <v>7</v>
      </c>
      <c r="N24" s="58"/>
      <c r="O24" s="58"/>
      <c r="P24" s="65" t="s">
        <v>14</v>
      </c>
      <c r="Q24" s="65"/>
      <c r="R24" s="65"/>
      <c r="S24" s="66">
        <f>S22/S20</f>
        <v>5.4123711340206188E-2</v>
      </c>
      <c r="T24" s="66"/>
      <c r="U24" s="14"/>
      <c r="V24" s="10"/>
    </row>
    <row r="25" spans="1:23" s="3" customFormat="1" x14ac:dyDescent="0.2">
      <c r="A25" s="10"/>
      <c r="B25" s="10"/>
      <c r="C25" s="45"/>
      <c r="D25" s="45"/>
      <c r="E25" s="45"/>
      <c r="F25" s="45"/>
      <c r="G25" s="45"/>
      <c r="H25" s="45"/>
      <c r="I25" s="45"/>
      <c r="J25" s="45"/>
      <c r="K25" s="38"/>
      <c r="L25" s="12"/>
      <c r="M25" s="59"/>
      <c r="N25" s="60"/>
      <c r="O25" s="60"/>
      <c r="P25" s="69" t="s">
        <v>15</v>
      </c>
      <c r="Q25" s="69"/>
      <c r="R25" s="69"/>
      <c r="S25" s="70">
        <f>S22/S23</f>
        <v>9.9009900990099011E-3</v>
      </c>
      <c r="T25" s="70"/>
      <c r="U25" s="17"/>
      <c r="V25" s="10"/>
    </row>
    <row r="26" spans="1:23" s="3" customFormat="1" ht="12.75" x14ac:dyDescent="0.2">
      <c r="A26" s="15"/>
      <c r="B26" s="22"/>
      <c r="C26" s="47"/>
      <c r="D26" s="47"/>
      <c r="E26" s="47"/>
      <c r="F26" s="47"/>
      <c r="G26" s="47"/>
      <c r="H26" s="47"/>
      <c r="I26" s="47"/>
      <c r="J26" s="47"/>
      <c r="K26" s="21"/>
      <c r="L26" s="12"/>
      <c r="M26" s="61" t="s">
        <v>13</v>
      </c>
      <c r="N26" s="62"/>
      <c r="O26" s="62"/>
      <c r="P26" s="62"/>
      <c r="Q26" s="62"/>
      <c r="R26" s="62"/>
      <c r="S26" s="70">
        <f>(COUNTIF(C20:J22,"&gt;2")/COUNT(C20:J22))*100</f>
        <v>4.7619047619047619</v>
      </c>
      <c r="T26" s="70"/>
      <c r="U26" s="17" t="s">
        <v>5</v>
      </c>
      <c r="V26" s="10"/>
    </row>
    <row r="27" spans="1:23" s="3" customFormat="1" x14ac:dyDescent="0.2">
      <c r="C27" s="45"/>
      <c r="D27" s="45"/>
      <c r="E27" s="45"/>
      <c r="F27" s="45"/>
      <c r="G27" s="45"/>
      <c r="H27" s="45"/>
      <c r="I27" s="45"/>
      <c r="J27" s="45"/>
      <c r="K27" s="10"/>
      <c r="L27" s="18"/>
      <c r="M27" s="10"/>
      <c r="N27" s="10"/>
      <c r="O27" s="10"/>
      <c r="P27" s="10"/>
      <c r="Q27" s="10"/>
      <c r="R27" s="10"/>
      <c r="S27" s="9"/>
      <c r="T27" s="9"/>
      <c r="U27" s="10"/>
      <c r="V27" s="10"/>
      <c r="W27" s="4"/>
    </row>
    <row r="28" spans="1:23" s="3" customFormat="1" x14ac:dyDescent="0.2">
      <c r="A28" s="11" t="s">
        <v>1</v>
      </c>
      <c r="B28" s="20"/>
      <c r="C28" s="44">
        <v>0.03</v>
      </c>
      <c r="D28" s="44">
        <v>0.03</v>
      </c>
      <c r="E28" s="44">
        <v>0.04</v>
      </c>
      <c r="F28" s="44">
        <v>0.1</v>
      </c>
      <c r="G28" s="44">
        <v>0.39</v>
      </c>
      <c r="H28" s="44">
        <v>1.1100000000000001</v>
      </c>
      <c r="I28" s="44">
        <v>2.34</v>
      </c>
      <c r="J28" s="44">
        <v>2.21</v>
      </c>
      <c r="K28" s="21"/>
      <c r="L28" s="12"/>
      <c r="M28" s="57" t="s">
        <v>11</v>
      </c>
      <c r="N28" s="58"/>
      <c r="O28" s="58"/>
      <c r="P28" s="65" t="s">
        <v>6</v>
      </c>
      <c r="Q28" s="65"/>
      <c r="R28" s="65"/>
      <c r="S28" s="66">
        <f>AVERAGE(C28:J30)</f>
        <v>0.47714285714285715</v>
      </c>
      <c r="T28" s="66"/>
      <c r="U28" s="14" t="s">
        <v>5</v>
      </c>
      <c r="V28" s="10"/>
    </row>
    <row r="29" spans="1:23" s="3" customFormat="1" ht="12.75" x14ac:dyDescent="0.2">
      <c r="A29" s="15"/>
      <c r="B29" s="22"/>
      <c r="C29" s="44">
        <v>0.03</v>
      </c>
      <c r="D29" s="44">
        <v>0.04</v>
      </c>
      <c r="E29" s="44">
        <v>0.05</v>
      </c>
      <c r="F29" s="44">
        <v>0.16</v>
      </c>
      <c r="G29" s="44">
        <v>0.37</v>
      </c>
      <c r="H29" s="44">
        <v>0.81</v>
      </c>
      <c r="I29" s="44">
        <v>1.1299999999999999</v>
      </c>
      <c r="J29" s="44"/>
      <c r="K29" s="21"/>
      <c r="L29" s="12"/>
      <c r="M29" s="63"/>
      <c r="N29" s="64"/>
      <c r="O29" s="64"/>
      <c r="P29" s="67" t="s">
        <v>9</v>
      </c>
      <c r="Q29" s="67"/>
      <c r="R29" s="67"/>
      <c r="S29" s="68">
        <f>MEDIAN(C28:J30)</f>
        <v>0.16</v>
      </c>
      <c r="T29" s="68"/>
      <c r="U29" s="16" t="s">
        <v>5</v>
      </c>
      <c r="V29" s="10"/>
    </row>
    <row r="30" spans="1:23" s="3" customFormat="1" ht="12.75" x14ac:dyDescent="0.2">
      <c r="A30" s="15"/>
      <c r="B30" s="22"/>
      <c r="C30" s="44">
        <v>0.03</v>
      </c>
      <c r="D30" s="44">
        <v>0.04</v>
      </c>
      <c r="E30" s="44">
        <v>0.06</v>
      </c>
      <c r="F30" s="44">
        <v>0.16</v>
      </c>
      <c r="G30" s="44">
        <v>0.34</v>
      </c>
      <c r="H30" s="44">
        <v>0.55000000000000004</v>
      </c>
      <c r="I30" s="44"/>
      <c r="J30" s="44"/>
      <c r="K30" s="21"/>
      <c r="L30" s="12"/>
      <c r="M30" s="63"/>
      <c r="N30" s="64"/>
      <c r="O30" s="64"/>
      <c r="P30" s="67" t="s">
        <v>10</v>
      </c>
      <c r="Q30" s="67"/>
      <c r="R30" s="67"/>
      <c r="S30" s="68">
        <f>SMALL(C28:J30,1)</f>
        <v>0.03</v>
      </c>
      <c r="T30" s="68"/>
      <c r="U30" s="16" t="s">
        <v>5</v>
      </c>
      <c r="V30" s="10"/>
    </row>
    <row r="31" spans="1:23" s="3" customFormat="1" x14ac:dyDescent="0.2">
      <c r="A31" s="56" t="s">
        <v>12</v>
      </c>
      <c r="B31" s="56"/>
      <c r="C31" s="13">
        <f t="shared" ref="C31:J31" si="2">AVERAGE(C28:C30)</f>
        <v>0.03</v>
      </c>
      <c r="D31" s="13">
        <f t="shared" si="2"/>
        <v>3.6666666666666674E-2</v>
      </c>
      <c r="E31" s="13">
        <f t="shared" si="2"/>
        <v>4.9999999999999996E-2</v>
      </c>
      <c r="F31" s="13">
        <f t="shared" si="2"/>
        <v>0.14000000000000001</v>
      </c>
      <c r="G31" s="13">
        <f t="shared" si="2"/>
        <v>0.3666666666666667</v>
      </c>
      <c r="H31" s="13">
        <f t="shared" si="2"/>
        <v>0.82333333333333336</v>
      </c>
      <c r="I31" s="13">
        <f t="shared" si="2"/>
        <v>1.7349999999999999</v>
      </c>
      <c r="J31" s="13">
        <f t="shared" si="2"/>
        <v>2.21</v>
      </c>
      <c r="K31" s="38"/>
      <c r="L31" s="12"/>
      <c r="M31" s="63"/>
      <c r="N31" s="64"/>
      <c r="O31" s="64"/>
      <c r="P31" s="67" t="s">
        <v>8</v>
      </c>
      <c r="Q31" s="67"/>
      <c r="R31" s="67"/>
      <c r="S31" s="68">
        <f>LARGE(C28:J30,1)</f>
        <v>2.34</v>
      </c>
      <c r="T31" s="68"/>
      <c r="U31" s="16" t="s">
        <v>5</v>
      </c>
      <c r="V31" s="10"/>
    </row>
    <row r="32" spans="1:23" s="3" customFormat="1" ht="12.75" x14ac:dyDescent="0.2">
      <c r="A32" s="15"/>
      <c r="B32" s="22"/>
      <c r="C32" s="47"/>
      <c r="D32" s="47"/>
      <c r="E32" s="47"/>
      <c r="F32" s="47"/>
      <c r="G32" s="47"/>
      <c r="H32" s="47"/>
      <c r="I32" s="47"/>
      <c r="J32" s="47"/>
      <c r="K32" s="21"/>
      <c r="L32" s="12"/>
      <c r="M32" s="57" t="s">
        <v>7</v>
      </c>
      <c r="N32" s="58"/>
      <c r="O32" s="58"/>
      <c r="P32" s="65" t="s">
        <v>14</v>
      </c>
      <c r="Q32" s="65"/>
      <c r="R32" s="65"/>
      <c r="S32" s="66">
        <f>S30/S28</f>
        <v>6.2874251497005984E-2</v>
      </c>
      <c r="T32" s="66"/>
      <c r="U32" s="14"/>
      <c r="V32" s="10"/>
    </row>
    <row r="33" spans="1:22" s="3" customFormat="1" x14ac:dyDescent="0.2">
      <c r="A33" s="10"/>
      <c r="B33" s="10"/>
      <c r="C33" s="45"/>
      <c r="D33" s="45"/>
      <c r="E33" s="45"/>
      <c r="F33" s="45"/>
      <c r="G33" s="45"/>
      <c r="H33" s="45"/>
      <c r="I33" s="45"/>
      <c r="J33" s="45"/>
      <c r="K33" s="10"/>
      <c r="L33" s="12"/>
      <c r="M33" s="59"/>
      <c r="N33" s="60"/>
      <c r="O33" s="60"/>
      <c r="P33" s="69" t="s">
        <v>15</v>
      </c>
      <c r="Q33" s="69"/>
      <c r="R33" s="69"/>
      <c r="S33" s="70">
        <f>S30/S31</f>
        <v>1.282051282051282E-2</v>
      </c>
      <c r="T33" s="70"/>
      <c r="U33" s="17"/>
      <c r="V33" s="10"/>
    </row>
    <row r="34" spans="1:22" s="3" customFormat="1" ht="12.75" x14ac:dyDescent="0.2">
      <c r="A34" s="15"/>
      <c r="B34" s="22"/>
      <c r="C34" s="47"/>
      <c r="D34" s="47"/>
      <c r="E34" s="47"/>
      <c r="F34" s="47"/>
      <c r="G34" s="47"/>
      <c r="H34" s="47"/>
      <c r="I34" s="47"/>
      <c r="J34" s="47"/>
      <c r="K34" s="21"/>
      <c r="L34" s="12"/>
      <c r="M34" s="61" t="s">
        <v>13</v>
      </c>
      <c r="N34" s="62"/>
      <c r="O34" s="62"/>
      <c r="P34" s="62"/>
      <c r="Q34" s="62"/>
      <c r="R34" s="62"/>
      <c r="S34" s="70">
        <f>(COUNTIF(C28:J30,"&gt;2")/COUNT(C28:J30))*100</f>
        <v>9.5238095238095237</v>
      </c>
      <c r="T34" s="70"/>
      <c r="U34" s="17" t="s">
        <v>5</v>
      </c>
      <c r="V34" s="10"/>
    </row>
    <row r="35" spans="1:22" s="3" customFormat="1" x14ac:dyDescent="0.2">
      <c r="A35" s="10"/>
      <c r="B35" s="10"/>
      <c r="C35" s="45"/>
      <c r="D35" s="45"/>
      <c r="E35" s="45"/>
      <c r="F35" s="45"/>
      <c r="G35" s="45"/>
      <c r="H35" s="45"/>
      <c r="I35" s="45"/>
      <c r="J35" s="45"/>
      <c r="K35" s="10"/>
      <c r="L35" s="18"/>
      <c r="M35" s="10"/>
      <c r="N35" s="10"/>
      <c r="O35" s="10"/>
      <c r="P35" s="10"/>
      <c r="Q35" s="10"/>
      <c r="R35" s="10"/>
      <c r="S35" s="9"/>
      <c r="T35" s="9"/>
      <c r="U35" s="10"/>
      <c r="V35" s="10"/>
    </row>
    <row r="36" spans="1:22" s="3" customFormat="1" x14ac:dyDescent="0.2">
      <c r="A36" s="11" t="s">
        <v>2</v>
      </c>
      <c r="B36" s="20"/>
      <c r="C36" s="44">
        <v>0.03</v>
      </c>
      <c r="D36" s="44">
        <v>0.04</v>
      </c>
      <c r="E36" s="44">
        <v>0.08</v>
      </c>
      <c r="F36" s="44">
        <v>0.19</v>
      </c>
      <c r="G36" s="44">
        <v>0.59</v>
      </c>
      <c r="H36" s="44">
        <v>1.36</v>
      </c>
      <c r="I36" s="44">
        <v>2.58</v>
      </c>
      <c r="J36" s="44">
        <v>2.4500000000000002</v>
      </c>
      <c r="K36" s="21"/>
      <c r="L36" s="12"/>
      <c r="M36" s="57" t="s">
        <v>11</v>
      </c>
      <c r="N36" s="58"/>
      <c r="O36" s="58"/>
      <c r="P36" s="65" t="s">
        <v>6</v>
      </c>
      <c r="Q36" s="65"/>
      <c r="R36" s="65"/>
      <c r="S36" s="66">
        <f>AVERAGE(C36:J38)</f>
        <v>0.5971428571428572</v>
      </c>
      <c r="T36" s="66"/>
      <c r="U36" s="14" t="s">
        <v>5</v>
      </c>
      <c r="V36" s="10"/>
    </row>
    <row r="37" spans="1:22" s="3" customFormat="1" ht="12.75" x14ac:dyDescent="0.2">
      <c r="A37" s="15"/>
      <c r="B37" s="22"/>
      <c r="C37" s="44">
        <v>0.04</v>
      </c>
      <c r="D37" s="44">
        <v>0.06</v>
      </c>
      <c r="E37" s="44">
        <v>0.13</v>
      </c>
      <c r="F37" s="44">
        <v>0.31</v>
      </c>
      <c r="G37" s="44">
        <v>0.55000000000000004</v>
      </c>
      <c r="H37" s="44">
        <v>1</v>
      </c>
      <c r="I37" s="44">
        <v>1.31</v>
      </c>
      <c r="J37" s="44"/>
      <c r="K37" s="21"/>
      <c r="L37" s="12"/>
      <c r="M37" s="63"/>
      <c r="N37" s="64"/>
      <c r="O37" s="64"/>
      <c r="P37" s="67" t="s">
        <v>9</v>
      </c>
      <c r="Q37" s="67"/>
      <c r="R37" s="67"/>
      <c r="S37" s="68">
        <f>MEDIAN(C36:J38)</f>
        <v>0.31</v>
      </c>
      <c r="T37" s="68"/>
      <c r="U37" s="16" t="s">
        <v>5</v>
      </c>
      <c r="V37" s="10"/>
    </row>
    <row r="38" spans="1:22" s="3" customFormat="1" ht="12.75" x14ac:dyDescent="0.2">
      <c r="A38" s="15"/>
      <c r="B38" s="22"/>
      <c r="C38" s="44">
        <v>0.04</v>
      </c>
      <c r="D38" s="44">
        <v>7.0000000000000007E-2</v>
      </c>
      <c r="E38" s="44">
        <v>0.16</v>
      </c>
      <c r="F38" s="44">
        <v>0.31</v>
      </c>
      <c r="G38" s="44">
        <v>0.51</v>
      </c>
      <c r="H38" s="44">
        <v>0.73</v>
      </c>
      <c r="I38" s="44"/>
      <c r="J38" s="44"/>
      <c r="K38" s="21"/>
      <c r="L38" s="12"/>
      <c r="M38" s="63"/>
      <c r="N38" s="64"/>
      <c r="O38" s="64"/>
      <c r="P38" s="67" t="s">
        <v>10</v>
      </c>
      <c r="Q38" s="67"/>
      <c r="R38" s="67"/>
      <c r="S38" s="68">
        <f>SMALL(C36:J38,1)</f>
        <v>0.03</v>
      </c>
      <c r="T38" s="68"/>
      <c r="U38" s="16" t="s">
        <v>5</v>
      </c>
      <c r="V38" s="10"/>
    </row>
    <row r="39" spans="1:22" s="3" customFormat="1" x14ac:dyDescent="0.2">
      <c r="A39" s="56" t="s">
        <v>12</v>
      </c>
      <c r="B39" s="56"/>
      <c r="C39" s="13">
        <f t="shared" ref="C39:J39" si="3">AVERAGE(C36:C38)</f>
        <v>3.6666666666666674E-2</v>
      </c>
      <c r="D39" s="13">
        <f t="shared" si="3"/>
        <v>5.6666666666666671E-2</v>
      </c>
      <c r="E39" s="13">
        <f t="shared" si="3"/>
        <v>0.12333333333333334</v>
      </c>
      <c r="F39" s="13">
        <f t="shared" si="3"/>
        <v>0.27</v>
      </c>
      <c r="G39" s="13">
        <f t="shared" si="3"/>
        <v>0.55000000000000004</v>
      </c>
      <c r="H39" s="13">
        <f t="shared" si="3"/>
        <v>1.03</v>
      </c>
      <c r="I39" s="13">
        <f t="shared" si="3"/>
        <v>1.9450000000000001</v>
      </c>
      <c r="J39" s="13">
        <f t="shared" si="3"/>
        <v>2.4500000000000002</v>
      </c>
      <c r="K39" s="21"/>
      <c r="L39" s="12"/>
      <c r="M39" s="63"/>
      <c r="N39" s="64"/>
      <c r="O39" s="64"/>
      <c r="P39" s="67" t="s">
        <v>8</v>
      </c>
      <c r="Q39" s="67"/>
      <c r="R39" s="67"/>
      <c r="S39" s="68">
        <f>LARGE(C36:J38,1)</f>
        <v>2.58</v>
      </c>
      <c r="T39" s="68"/>
      <c r="U39" s="16" t="s">
        <v>5</v>
      </c>
      <c r="V39" s="10"/>
    </row>
    <row r="40" spans="1:22" s="3" customFormat="1" ht="12.75" x14ac:dyDescent="0.2">
      <c r="A40" s="40"/>
      <c r="B40" s="41"/>
      <c r="C40" s="47"/>
      <c r="D40" s="47"/>
      <c r="E40" s="47"/>
      <c r="F40" s="47"/>
      <c r="G40" s="47"/>
      <c r="H40" s="47"/>
      <c r="I40" s="47"/>
      <c r="J40" s="47"/>
      <c r="K40" s="21"/>
      <c r="L40" s="12"/>
      <c r="M40" s="57" t="s">
        <v>7</v>
      </c>
      <c r="N40" s="58"/>
      <c r="O40" s="58"/>
      <c r="P40" s="65" t="s">
        <v>14</v>
      </c>
      <c r="Q40" s="65"/>
      <c r="R40" s="65"/>
      <c r="S40" s="66">
        <f>S38/S36</f>
        <v>5.0239234449760757E-2</v>
      </c>
      <c r="T40" s="66"/>
      <c r="U40" s="14"/>
      <c r="V40" s="10"/>
    </row>
    <row r="41" spans="1:22" s="3" customFormat="1" x14ac:dyDescent="0.2">
      <c r="A41" s="39"/>
      <c r="B41" s="39"/>
      <c r="C41" s="50"/>
      <c r="D41" s="50"/>
      <c r="E41" s="50"/>
      <c r="F41" s="50"/>
      <c r="G41" s="50"/>
      <c r="H41" s="50"/>
      <c r="I41" s="50"/>
      <c r="J41" s="50"/>
      <c r="K41" s="38"/>
      <c r="L41" s="12"/>
      <c r="M41" s="59"/>
      <c r="N41" s="60"/>
      <c r="O41" s="60"/>
      <c r="P41" s="69" t="s">
        <v>15</v>
      </c>
      <c r="Q41" s="69"/>
      <c r="R41" s="69"/>
      <c r="S41" s="70">
        <f>S38/S39</f>
        <v>1.1627906976744186E-2</v>
      </c>
      <c r="T41" s="70"/>
      <c r="U41" s="17"/>
      <c r="V41" s="10"/>
    </row>
    <row r="42" spans="1:22" s="3" customFormat="1" ht="12.75" x14ac:dyDescent="0.2">
      <c r="A42" s="40"/>
      <c r="B42" s="41"/>
      <c r="C42" s="47"/>
      <c r="D42" s="47"/>
      <c r="E42" s="47"/>
      <c r="F42" s="47"/>
      <c r="G42" s="47"/>
      <c r="H42" s="47"/>
      <c r="I42" s="47"/>
      <c r="J42" s="47"/>
      <c r="K42" s="21"/>
      <c r="L42" s="12"/>
      <c r="M42" s="61" t="s">
        <v>13</v>
      </c>
      <c r="N42" s="62"/>
      <c r="O42" s="62"/>
      <c r="P42" s="62"/>
      <c r="Q42" s="62"/>
      <c r="R42" s="62"/>
      <c r="S42" s="70">
        <f>(COUNTIF(C36:J38,"&gt;2")/COUNT(C36:J38))*100</f>
        <v>9.5238095238095237</v>
      </c>
      <c r="T42" s="70"/>
      <c r="U42" s="17" t="s">
        <v>5</v>
      </c>
      <c r="V42" s="10"/>
    </row>
    <row r="43" spans="1:22" s="3" customFormat="1" x14ac:dyDescent="0.2">
      <c r="A43" s="10"/>
      <c r="B43" s="10"/>
      <c r="C43" s="45"/>
      <c r="D43" s="45"/>
      <c r="E43" s="45"/>
      <c r="F43" s="45"/>
      <c r="G43" s="45"/>
      <c r="H43" s="45"/>
      <c r="I43" s="45"/>
      <c r="J43" s="45"/>
      <c r="K43" s="10"/>
      <c r="L43" s="18"/>
      <c r="M43" s="10"/>
      <c r="N43" s="10"/>
      <c r="O43" s="10"/>
      <c r="P43" s="10"/>
      <c r="Q43" s="10"/>
      <c r="R43" s="10"/>
      <c r="S43" s="9"/>
      <c r="T43" s="9"/>
      <c r="U43" s="10"/>
      <c r="V43" s="10"/>
    </row>
    <row r="44" spans="1:22" s="3" customFormat="1" x14ac:dyDescent="0.2">
      <c r="A44" s="11" t="s">
        <v>3</v>
      </c>
      <c r="B44" s="20"/>
      <c r="C44" s="48">
        <v>0.06</v>
      </c>
      <c r="D44" s="48">
        <v>0.08</v>
      </c>
      <c r="E44" s="48">
        <v>0.15</v>
      </c>
      <c r="F44" s="48">
        <v>0.28999999999999998</v>
      </c>
      <c r="G44" s="48">
        <v>0.76</v>
      </c>
      <c r="H44" s="48">
        <v>1.59</v>
      </c>
      <c r="I44" s="48">
        <v>2.83</v>
      </c>
      <c r="J44" s="48">
        <v>3.06</v>
      </c>
      <c r="K44" s="36"/>
      <c r="L44" s="12"/>
      <c r="M44" s="57" t="s">
        <v>11</v>
      </c>
      <c r="N44" s="58"/>
      <c r="O44" s="58"/>
      <c r="P44" s="65" t="s">
        <v>6</v>
      </c>
      <c r="Q44" s="65"/>
      <c r="R44" s="65"/>
      <c r="S44" s="66">
        <f>AVERAGE(C44:J46)</f>
        <v>0.74428571428571444</v>
      </c>
      <c r="T44" s="66"/>
      <c r="U44" s="14" t="s">
        <v>5</v>
      </c>
      <c r="V44" s="10"/>
    </row>
    <row r="45" spans="1:22" s="3" customFormat="1" ht="12.75" x14ac:dyDescent="0.2">
      <c r="A45" s="15"/>
      <c r="B45" s="22"/>
      <c r="C45" s="48">
        <v>0.09</v>
      </c>
      <c r="D45" s="48">
        <v>0.13</v>
      </c>
      <c r="E45" s="48">
        <v>0.24</v>
      </c>
      <c r="F45" s="48">
        <v>0.46</v>
      </c>
      <c r="G45" s="48">
        <v>0.71</v>
      </c>
      <c r="H45" s="48">
        <v>1.1599999999999999</v>
      </c>
      <c r="I45" s="48">
        <v>1.46</v>
      </c>
      <c r="J45" s="48"/>
      <c r="K45" s="36"/>
      <c r="L45" s="12"/>
      <c r="M45" s="63"/>
      <c r="N45" s="64"/>
      <c r="O45" s="64"/>
      <c r="P45" s="67" t="s">
        <v>9</v>
      </c>
      <c r="Q45" s="67"/>
      <c r="R45" s="67"/>
      <c r="S45" s="68">
        <f>MEDIAN(C44:J46)</f>
        <v>0.46</v>
      </c>
      <c r="T45" s="68"/>
      <c r="U45" s="16" t="s">
        <v>5</v>
      </c>
      <c r="V45" s="10"/>
    </row>
    <row r="46" spans="1:22" s="3" customFormat="1" ht="12.75" x14ac:dyDescent="0.2">
      <c r="A46" s="15"/>
      <c r="B46" s="22"/>
      <c r="C46" s="48">
        <v>0.11</v>
      </c>
      <c r="D46" s="48">
        <v>0.17</v>
      </c>
      <c r="E46" s="48">
        <v>0.3</v>
      </c>
      <c r="F46" s="48">
        <v>0.46</v>
      </c>
      <c r="G46" s="48">
        <v>0.66</v>
      </c>
      <c r="H46" s="48">
        <v>0.86</v>
      </c>
      <c r="I46" s="48"/>
      <c r="J46" s="48"/>
      <c r="K46" s="36"/>
      <c r="L46" s="12"/>
      <c r="M46" s="63"/>
      <c r="N46" s="64"/>
      <c r="O46" s="64"/>
      <c r="P46" s="67" t="s">
        <v>10</v>
      </c>
      <c r="Q46" s="67"/>
      <c r="R46" s="67"/>
      <c r="S46" s="68">
        <f>SMALL(C44:J46,1)</f>
        <v>0.06</v>
      </c>
      <c r="T46" s="68"/>
      <c r="U46" s="16" t="s">
        <v>5</v>
      </c>
      <c r="V46" s="10"/>
    </row>
    <row r="47" spans="1:22" s="3" customFormat="1" x14ac:dyDescent="0.2">
      <c r="A47" s="56" t="s">
        <v>12</v>
      </c>
      <c r="B47" s="56"/>
      <c r="C47" s="13">
        <f t="shared" ref="C47:J47" si="4">AVERAGE(C44:C46)</f>
        <v>8.666666666666667E-2</v>
      </c>
      <c r="D47" s="13">
        <f t="shared" si="4"/>
        <v>0.12666666666666668</v>
      </c>
      <c r="E47" s="13">
        <f t="shared" si="4"/>
        <v>0.22999999999999998</v>
      </c>
      <c r="F47" s="13">
        <f t="shared" si="4"/>
        <v>0.40333333333333332</v>
      </c>
      <c r="G47" s="13">
        <f t="shared" si="4"/>
        <v>0.71</v>
      </c>
      <c r="H47" s="13">
        <f t="shared" si="4"/>
        <v>1.2033333333333334</v>
      </c>
      <c r="I47" s="13">
        <f t="shared" si="4"/>
        <v>2.145</v>
      </c>
      <c r="J47" s="13">
        <f t="shared" si="4"/>
        <v>3.06</v>
      </c>
      <c r="K47" s="36"/>
      <c r="L47" s="12"/>
      <c r="M47" s="63"/>
      <c r="N47" s="64"/>
      <c r="O47" s="64"/>
      <c r="P47" s="67" t="s">
        <v>8</v>
      </c>
      <c r="Q47" s="67"/>
      <c r="R47" s="67"/>
      <c r="S47" s="68">
        <f>LARGE(C44:J46,1)</f>
        <v>3.06</v>
      </c>
      <c r="T47" s="68"/>
      <c r="U47" s="16" t="s">
        <v>5</v>
      </c>
      <c r="V47" s="10"/>
    </row>
    <row r="48" spans="1:22" s="3" customFormat="1" ht="12.75" x14ac:dyDescent="0.2">
      <c r="A48" s="40"/>
      <c r="B48" s="41"/>
      <c r="C48" s="51"/>
      <c r="D48" s="51"/>
      <c r="E48" s="51"/>
      <c r="F48" s="51"/>
      <c r="G48" s="51"/>
      <c r="H48" s="51"/>
      <c r="I48" s="51"/>
      <c r="J48" s="51"/>
      <c r="K48" s="19"/>
      <c r="L48" s="12"/>
      <c r="M48" s="57" t="s">
        <v>7</v>
      </c>
      <c r="N48" s="58"/>
      <c r="O48" s="58"/>
      <c r="P48" s="65" t="s">
        <v>14</v>
      </c>
      <c r="Q48" s="65"/>
      <c r="R48" s="65"/>
      <c r="S48" s="66">
        <f>S46/S44</f>
        <v>8.0614203454894409E-2</v>
      </c>
      <c r="T48" s="66"/>
      <c r="U48" s="14"/>
      <c r="V48" s="10"/>
    </row>
    <row r="49" spans="1:22" s="3" customFormat="1" x14ac:dyDescent="0.2">
      <c r="A49" s="39"/>
      <c r="B49" s="39"/>
      <c r="C49" s="50"/>
      <c r="D49" s="50"/>
      <c r="E49" s="50"/>
      <c r="F49" s="50"/>
      <c r="G49" s="50"/>
      <c r="H49" s="50"/>
      <c r="I49" s="50"/>
      <c r="J49" s="50"/>
      <c r="K49" s="38"/>
      <c r="L49" s="12"/>
      <c r="M49" s="59"/>
      <c r="N49" s="60"/>
      <c r="O49" s="60"/>
      <c r="P49" s="69" t="s">
        <v>15</v>
      </c>
      <c r="Q49" s="69"/>
      <c r="R49" s="69"/>
      <c r="S49" s="70">
        <f>S46/S47</f>
        <v>1.9607843137254902E-2</v>
      </c>
      <c r="T49" s="70"/>
      <c r="U49" s="17"/>
      <c r="V49" s="10"/>
    </row>
    <row r="50" spans="1:22" s="3" customFormat="1" ht="12.75" x14ac:dyDescent="0.2">
      <c r="A50" s="40"/>
      <c r="B50" s="41"/>
      <c r="C50" s="51"/>
      <c r="D50" s="51"/>
      <c r="E50" s="51"/>
      <c r="F50" s="51"/>
      <c r="G50" s="51"/>
      <c r="H50" s="51"/>
      <c r="I50" s="51"/>
      <c r="J50" s="51"/>
      <c r="K50" s="19"/>
      <c r="L50" s="12"/>
      <c r="M50" s="61" t="s">
        <v>13</v>
      </c>
      <c r="N50" s="62"/>
      <c r="O50" s="62"/>
      <c r="P50" s="62"/>
      <c r="Q50" s="62"/>
      <c r="R50" s="62"/>
      <c r="S50" s="70">
        <f>(COUNTIF(C44:J46,"&gt;2")/COUNT(C44:J46))*100</f>
        <v>9.5238095238095237</v>
      </c>
      <c r="T50" s="70"/>
      <c r="U50" s="17" t="s">
        <v>5</v>
      </c>
      <c r="V50" s="10"/>
    </row>
    <row r="51" spans="1:22" s="3" customFormat="1" x14ac:dyDescent="0.2">
      <c r="A51" s="39"/>
      <c r="B51" s="39"/>
      <c r="C51" s="50"/>
      <c r="D51" s="50"/>
      <c r="E51" s="50"/>
      <c r="F51" s="50"/>
      <c r="G51" s="50"/>
      <c r="H51" s="50"/>
      <c r="I51" s="50"/>
      <c r="J51" s="50"/>
      <c r="K51" s="39"/>
      <c r="L51" s="18"/>
      <c r="M51" s="10"/>
      <c r="N51" s="10"/>
      <c r="O51" s="10"/>
      <c r="P51" s="10"/>
      <c r="Q51" s="10"/>
      <c r="R51" s="10"/>
      <c r="S51" s="9"/>
      <c r="T51" s="9"/>
      <c r="U51" s="10"/>
      <c r="V51" s="10"/>
    </row>
    <row r="52" spans="1:22" s="3" customFormat="1" x14ac:dyDescent="0.2">
      <c r="A52" s="11" t="s">
        <v>4</v>
      </c>
      <c r="B52" s="21">
        <v>6.62</v>
      </c>
      <c r="C52" s="46">
        <v>0.12</v>
      </c>
      <c r="D52" s="46">
        <v>0.15</v>
      </c>
      <c r="E52" s="46">
        <v>0.24</v>
      </c>
      <c r="F52" s="46">
        <v>0.41</v>
      </c>
      <c r="G52" s="46">
        <v>0.93</v>
      </c>
      <c r="H52" s="46">
        <v>1.79</v>
      </c>
      <c r="I52" s="46">
        <v>3.06</v>
      </c>
      <c r="J52" s="46">
        <v>3.71</v>
      </c>
      <c r="K52" s="37"/>
      <c r="L52" s="12"/>
      <c r="M52" s="57" t="s">
        <v>11</v>
      </c>
      <c r="N52" s="58"/>
      <c r="O52" s="58"/>
      <c r="P52" s="65" t="s">
        <v>6</v>
      </c>
      <c r="Q52" s="65"/>
      <c r="R52" s="65"/>
      <c r="S52" s="66">
        <f>AVERAGE(C52:J54)</f>
        <v>0.90619047619047621</v>
      </c>
      <c r="T52" s="66"/>
      <c r="U52" s="14" t="s">
        <v>5</v>
      </c>
      <c r="V52" s="10"/>
    </row>
    <row r="53" spans="1:22" s="3" customFormat="1" ht="12.75" x14ac:dyDescent="0.2">
      <c r="A53" s="15"/>
      <c r="B53" s="21">
        <v>7.59</v>
      </c>
      <c r="C53" s="46">
        <v>0.17</v>
      </c>
      <c r="D53" s="46">
        <v>0.23</v>
      </c>
      <c r="E53" s="46">
        <v>0.35</v>
      </c>
      <c r="F53" s="46">
        <v>0.56000000000000005</v>
      </c>
      <c r="G53" s="46">
        <v>0.87</v>
      </c>
      <c r="H53" s="46">
        <v>1.31</v>
      </c>
      <c r="I53" s="46">
        <v>1.71</v>
      </c>
      <c r="J53" s="46"/>
      <c r="K53" s="37"/>
      <c r="L53" s="12"/>
      <c r="M53" s="63"/>
      <c r="N53" s="64"/>
      <c r="O53" s="64"/>
      <c r="P53" s="67" t="s">
        <v>9</v>
      </c>
      <c r="Q53" s="67"/>
      <c r="R53" s="67"/>
      <c r="S53" s="68">
        <f>MEDIAN(C52:J54)</f>
        <v>0.56000000000000005</v>
      </c>
      <c r="T53" s="68"/>
      <c r="U53" s="16" t="s">
        <v>5</v>
      </c>
      <c r="V53" s="10"/>
    </row>
    <row r="54" spans="1:22" s="3" customFormat="1" ht="12.75" x14ac:dyDescent="0.2">
      <c r="A54" s="15"/>
      <c r="B54" s="21">
        <v>3.15</v>
      </c>
      <c r="C54" s="46">
        <v>0.21</v>
      </c>
      <c r="D54" s="46">
        <v>0.28999999999999998</v>
      </c>
      <c r="E54" s="46">
        <v>0.44</v>
      </c>
      <c r="F54" s="46">
        <v>0.63</v>
      </c>
      <c r="G54" s="46">
        <v>0.84</v>
      </c>
      <c r="H54" s="46">
        <v>1.01</v>
      </c>
      <c r="I54" s="46"/>
      <c r="J54" s="46"/>
      <c r="K54" s="37"/>
      <c r="L54" s="12"/>
      <c r="M54" s="63"/>
      <c r="N54" s="64"/>
      <c r="O54" s="64"/>
      <c r="P54" s="67" t="s">
        <v>10</v>
      </c>
      <c r="Q54" s="67"/>
      <c r="R54" s="67"/>
      <c r="S54" s="68">
        <f>SMALL(C52:J54,1)</f>
        <v>0.12</v>
      </c>
      <c r="T54" s="68"/>
      <c r="U54" s="16" t="s">
        <v>5</v>
      </c>
      <c r="V54" s="10"/>
    </row>
    <row r="55" spans="1:22" s="3" customFormat="1" x14ac:dyDescent="0.2">
      <c r="A55" s="56" t="s">
        <v>12</v>
      </c>
      <c r="B55" s="56"/>
      <c r="C55" s="13">
        <f t="shared" ref="C55:J55" si="5">AVERAGE(C52:C54)</f>
        <v>0.16666666666666666</v>
      </c>
      <c r="D55" s="13">
        <f t="shared" si="5"/>
        <v>0.2233333333333333</v>
      </c>
      <c r="E55" s="13">
        <f t="shared" si="5"/>
        <v>0.34333333333333332</v>
      </c>
      <c r="F55" s="13">
        <f t="shared" si="5"/>
        <v>0.53333333333333333</v>
      </c>
      <c r="G55" s="13">
        <f t="shared" si="5"/>
        <v>0.88</v>
      </c>
      <c r="H55" s="13">
        <f t="shared" si="5"/>
        <v>1.37</v>
      </c>
      <c r="I55" s="13">
        <f t="shared" si="5"/>
        <v>2.3849999999999998</v>
      </c>
      <c r="J55" s="13">
        <f t="shared" si="5"/>
        <v>3.71</v>
      </c>
      <c r="K55" s="37"/>
      <c r="L55" s="12"/>
      <c r="M55" s="63"/>
      <c r="N55" s="64"/>
      <c r="O55" s="64"/>
      <c r="P55" s="67" t="s">
        <v>8</v>
      </c>
      <c r="Q55" s="67"/>
      <c r="R55" s="67"/>
      <c r="S55" s="68">
        <f>LARGE(C52:J54,1)</f>
        <v>3.71</v>
      </c>
      <c r="T55" s="68"/>
      <c r="U55" s="16" t="s">
        <v>5</v>
      </c>
      <c r="V55" s="10"/>
    </row>
    <row r="56" spans="1:22" s="3" customFormat="1" ht="12.75" x14ac:dyDescent="0.2">
      <c r="A56" s="40"/>
      <c r="B56" s="21">
        <v>4.95</v>
      </c>
      <c r="C56" s="21"/>
      <c r="D56" s="21"/>
      <c r="E56" s="21"/>
      <c r="F56" s="21"/>
      <c r="G56" s="21"/>
      <c r="H56" s="21"/>
      <c r="I56" s="21"/>
      <c r="J56" s="21"/>
      <c r="K56" s="21"/>
      <c r="L56" s="12"/>
      <c r="M56" s="57" t="s">
        <v>7</v>
      </c>
      <c r="N56" s="58"/>
      <c r="O56" s="58"/>
      <c r="P56" s="65" t="s">
        <v>14</v>
      </c>
      <c r="Q56" s="65"/>
      <c r="R56" s="65"/>
      <c r="S56" s="66">
        <f>S54/S52</f>
        <v>0.13242249080399368</v>
      </c>
      <c r="T56" s="66"/>
      <c r="U56" s="14"/>
      <c r="V56" s="10"/>
    </row>
    <row r="57" spans="1:22" s="3" customFormat="1" x14ac:dyDescent="0.2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8"/>
      <c r="L57" s="12"/>
      <c r="M57" s="59"/>
      <c r="N57" s="60"/>
      <c r="O57" s="60"/>
      <c r="P57" s="69" t="s">
        <v>15</v>
      </c>
      <c r="Q57" s="69"/>
      <c r="R57" s="69"/>
      <c r="S57" s="70">
        <f>S54/S55</f>
        <v>3.2345013477088951E-2</v>
      </c>
      <c r="T57" s="70"/>
      <c r="U57" s="17"/>
      <c r="V57" s="10"/>
    </row>
    <row r="58" spans="1:22" s="3" customFormat="1" ht="12.75" x14ac:dyDescent="0.2">
      <c r="A58" s="40"/>
      <c r="B58" s="21">
        <v>4.8899999999999997</v>
      </c>
      <c r="C58" s="21"/>
      <c r="D58" s="21"/>
      <c r="E58" s="21"/>
      <c r="F58" s="21"/>
      <c r="G58" s="21"/>
      <c r="H58" s="21"/>
      <c r="I58" s="21"/>
      <c r="J58" s="21"/>
      <c r="K58" s="21"/>
      <c r="L58" s="12"/>
      <c r="M58" s="61" t="s">
        <v>13</v>
      </c>
      <c r="N58" s="62"/>
      <c r="O58" s="62"/>
      <c r="P58" s="62"/>
      <c r="Q58" s="62"/>
      <c r="R58" s="62"/>
      <c r="S58" s="70">
        <f>(COUNTIF(C52:J54,"&gt;2")/COUNT(C52:J54))*100</f>
        <v>9.5238095238095237</v>
      </c>
      <c r="T58" s="70"/>
      <c r="U58" s="17" t="s">
        <v>5</v>
      </c>
      <c r="V58" s="10"/>
    </row>
    <row r="59" spans="1:22" s="3" customFormat="1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8"/>
      <c r="M59" s="10"/>
      <c r="N59" s="10"/>
      <c r="O59" s="10"/>
      <c r="P59" s="10"/>
      <c r="Q59" s="10"/>
      <c r="R59" s="10"/>
      <c r="S59" s="9"/>
      <c r="T59" s="9"/>
      <c r="U59" s="10"/>
      <c r="V59" s="10"/>
    </row>
    <row r="60" spans="1:22" hidden="1" x14ac:dyDescent="0.2"/>
    <row r="61" spans="1:22" ht="11.25" hidden="1" customHeight="1" x14ac:dyDescent="0.2"/>
    <row r="62" spans="1:22" ht="11.25" hidden="1" customHeight="1" x14ac:dyDescent="0.2"/>
    <row r="63" spans="1:22" ht="11.25" hidden="1" customHeight="1" x14ac:dyDescent="0.2"/>
    <row r="64" spans="1:22" ht="11.25" hidden="1" customHeight="1" x14ac:dyDescent="0.2"/>
  </sheetData>
  <mergeCells count="91">
    <mergeCell ref="A17:B17"/>
    <mergeCell ref="N17:U17"/>
    <mergeCell ref="A18:C18"/>
    <mergeCell ref="N18:P18"/>
    <mergeCell ref="Q18:S18"/>
    <mergeCell ref="T18:U18"/>
    <mergeCell ref="A23:B23"/>
    <mergeCell ref="P23:R23"/>
    <mergeCell ref="S23:T23"/>
    <mergeCell ref="M24:O25"/>
    <mergeCell ref="P24:R24"/>
    <mergeCell ref="S24:T24"/>
    <mergeCell ref="P25:R25"/>
    <mergeCell ref="S25:T25"/>
    <mergeCell ref="M20:O23"/>
    <mergeCell ref="P20:R20"/>
    <mergeCell ref="S20:T20"/>
    <mergeCell ref="P21:R21"/>
    <mergeCell ref="S21:T21"/>
    <mergeCell ref="P22:R22"/>
    <mergeCell ref="S22:T22"/>
    <mergeCell ref="M26:R26"/>
    <mergeCell ref="S26:T26"/>
    <mergeCell ref="M28:O31"/>
    <mergeCell ref="P28:R28"/>
    <mergeCell ref="S28:T28"/>
    <mergeCell ref="P29:R29"/>
    <mergeCell ref="S29:T29"/>
    <mergeCell ref="P30:R30"/>
    <mergeCell ref="S30:T30"/>
    <mergeCell ref="A31:B31"/>
    <mergeCell ref="P31:R31"/>
    <mergeCell ref="S31:T31"/>
    <mergeCell ref="M32:O33"/>
    <mergeCell ref="P32:R32"/>
    <mergeCell ref="S32:T32"/>
    <mergeCell ref="P33:R33"/>
    <mergeCell ref="S33:T33"/>
    <mergeCell ref="M34:R34"/>
    <mergeCell ref="S34:T34"/>
    <mergeCell ref="M36:O39"/>
    <mergeCell ref="P36:R36"/>
    <mergeCell ref="S36:T36"/>
    <mergeCell ref="P37:R37"/>
    <mergeCell ref="S37:T37"/>
    <mergeCell ref="P38:R38"/>
    <mergeCell ref="S38:T38"/>
    <mergeCell ref="A39:B39"/>
    <mergeCell ref="P39:R39"/>
    <mergeCell ref="S39:T39"/>
    <mergeCell ref="M40:O41"/>
    <mergeCell ref="P40:R40"/>
    <mergeCell ref="S40:T40"/>
    <mergeCell ref="P41:R41"/>
    <mergeCell ref="S41:T41"/>
    <mergeCell ref="M42:R42"/>
    <mergeCell ref="S42:T42"/>
    <mergeCell ref="M44:O47"/>
    <mergeCell ref="P44:R44"/>
    <mergeCell ref="S44:T44"/>
    <mergeCell ref="P45:R45"/>
    <mergeCell ref="S45:T45"/>
    <mergeCell ref="P46:R46"/>
    <mergeCell ref="S46:T46"/>
    <mergeCell ref="A47:B47"/>
    <mergeCell ref="P47:R47"/>
    <mergeCell ref="S47:T47"/>
    <mergeCell ref="M48:O49"/>
    <mergeCell ref="P48:R48"/>
    <mergeCell ref="S48:T48"/>
    <mergeCell ref="P49:R49"/>
    <mergeCell ref="S49:T49"/>
    <mergeCell ref="M50:R50"/>
    <mergeCell ref="S50:T50"/>
    <mergeCell ref="M52:O55"/>
    <mergeCell ref="P52:R52"/>
    <mergeCell ref="S52:T52"/>
    <mergeCell ref="P53:R53"/>
    <mergeCell ref="S53:T53"/>
    <mergeCell ref="P54:R54"/>
    <mergeCell ref="S54:T54"/>
    <mergeCell ref="M58:R58"/>
    <mergeCell ref="S58:T58"/>
    <mergeCell ref="A55:B55"/>
    <mergeCell ref="P55:R55"/>
    <mergeCell ref="S55:T55"/>
    <mergeCell ref="M56:O57"/>
    <mergeCell ref="P56:R56"/>
    <mergeCell ref="S56:T56"/>
    <mergeCell ref="P57:R57"/>
    <mergeCell ref="S57:T57"/>
  </mergeCells>
  <conditionalFormatting sqref="C20:J22 C28:J30 C36:J38 C44:J46 C52:J54">
    <cfRule type="colorScale" priority="1">
      <colorScale>
        <cfvo type="min"/>
        <cfvo type="percentile" val="50"/>
        <cfvo type="max"/>
        <color theme="0" tint="-4.9989318521683403E-2"/>
        <color rgb="FFFFEB84"/>
        <color rgb="FFFF0000"/>
      </colorScale>
    </cfRule>
  </conditionalFormatting>
  <dataValidations count="2">
    <dataValidation type="list" allowBlank="1" showInputMessage="1" showErrorMessage="1" sqref="T18">
      <formula1>"TH,TV"</formula1>
    </dataValidation>
    <dataValidation type="list" allowBlank="1" showInputMessage="1" showErrorMessage="1" sqref="N18">
      <formula1>"Rum A, Rum B, Køkken"</formula1>
    </dataValidation>
  </dataValidations>
  <printOptions verticalCentered="1"/>
  <pageMargins left="1.0236220472440944" right="0.23622047244094491" top="0.74803149606299213" bottom="0.74803149606299213" header="0.31496062992125984" footer="0.31496062992125984"/>
  <pageSetup paperSize="9" scale="97" orientation="portrait" r:id="rId1"/>
  <headerFooter>
    <oddHeader>&amp;LRum &amp;A</oddHeader>
  </headerFooter>
  <colBreaks count="1" manualBreakCount="1">
    <brk id="21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9"/>
  <sheetViews>
    <sheetView view="pageBreakPreview" zoomScaleNormal="100" zoomScaleSheetLayoutView="100" workbookViewId="0">
      <selection activeCell="I7" sqref="A1:I7"/>
    </sheetView>
  </sheetViews>
  <sheetFormatPr defaultRowHeight="12" x14ac:dyDescent="0.2"/>
  <cols>
    <col min="1" max="9" width="4.28515625" style="43" customWidth="1"/>
    <col min="10" max="10" width="0.7109375" style="43" customWidth="1"/>
    <col min="11" max="19" width="4.28515625" style="43" customWidth="1"/>
    <col min="20" max="21" width="4.28515625" style="2" customWidth="1"/>
    <col min="22" max="28" width="4.85546875" style="2" bestFit="1" customWidth="1"/>
    <col min="29" max="16384" width="9.140625" style="2"/>
  </cols>
  <sheetData>
    <row r="1" spans="1:28" x14ac:dyDescent="0.2">
      <c r="A1" s="42">
        <v>3.05</v>
      </c>
      <c r="B1" s="42">
        <v>1.92</v>
      </c>
      <c r="C1" s="42">
        <v>0.87</v>
      </c>
      <c r="D1" s="42">
        <v>0.3</v>
      </c>
      <c r="E1" s="42">
        <v>0.14000000000000001</v>
      </c>
      <c r="F1" s="42">
        <v>0.12</v>
      </c>
      <c r="G1" s="42">
        <v>0.09</v>
      </c>
      <c r="H1" s="42">
        <v>0.06</v>
      </c>
      <c r="I1" s="42">
        <v>0.05</v>
      </c>
      <c r="J1" s="42"/>
      <c r="K1" s="42">
        <v>0.05</v>
      </c>
      <c r="L1" s="42">
        <v>0.06</v>
      </c>
      <c r="M1" s="42">
        <v>0.08</v>
      </c>
      <c r="N1" s="42">
        <v>0.1</v>
      </c>
      <c r="O1" s="42">
        <v>0.13</v>
      </c>
      <c r="P1" s="42">
        <v>0.18</v>
      </c>
      <c r="Q1" s="42">
        <v>0.23</v>
      </c>
      <c r="R1" s="42">
        <v>0.97</v>
      </c>
      <c r="S1" s="42">
        <v>2.04</v>
      </c>
      <c r="T1" s="42"/>
      <c r="U1" s="43"/>
      <c r="V1" s="43"/>
      <c r="W1" s="43"/>
      <c r="X1" s="43"/>
      <c r="Y1" s="43"/>
      <c r="Z1" s="43"/>
      <c r="AA1" s="43"/>
      <c r="AB1" s="43"/>
    </row>
    <row r="2" spans="1:28" x14ac:dyDescent="0.2">
      <c r="A2" s="42">
        <v>6.48</v>
      </c>
      <c r="B2" s="42">
        <v>2.37</v>
      </c>
      <c r="C2" s="42">
        <v>0.98</v>
      </c>
      <c r="D2" s="42">
        <v>0.33</v>
      </c>
      <c r="E2" s="42">
        <v>0.18</v>
      </c>
      <c r="F2" s="42">
        <v>0.11</v>
      </c>
      <c r="G2" s="42">
        <v>7.0000000000000007E-2</v>
      </c>
      <c r="H2" s="42">
        <v>0.06</v>
      </c>
      <c r="I2" s="42">
        <v>0.06</v>
      </c>
      <c r="J2" s="42"/>
      <c r="K2" s="42">
        <v>7.0000000000000007E-2</v>
      </c>
      <c r="L2" s="42">
        <v>0.08</v>
      </c>
      <c r="M2" s="42">
        <v>0.09</v>
      </c>
      <c r="N2" s="42">
        <v>0.11</v>
      </c>
      <c r="O2" s="42">
        <v>0.14000000000000001</v>
      </c>
      <c r="P2" s="42">
        <v>0.18</v>
      </c>
      <c r="Q2" s="42">
        <v>0.24</v>
      </c>
      <c r="R2" s="42">
        <v>1.18</v>
      </c>
      <c r="S2" s="42">
        <v>3.31</v>
      </c>
      <c r="T2" s="42"/>
      <c r="U2" s="43"/>
      <c r="V2" s="43"/>
      <c r="W2" s="43"/>
      <c r="X2" s="43"/>
      <c r="Y2" s="43"/>
      <c r="Z2" s="43"/>
      <c r="AA2" s="43"/>
      <c r="AB2" s="43"/>
    </row>
    <row r="3" spans="1:28" x14ac:dyDescent="0.2">
      <c r="A3" s="42">
        <v>5.18</v>
      </c>
      <c r="B3" s="42">
        <v>2.08</v>
      </c>
      <c r="C3" s="42">
        <v>0.92</v>
      </c>
      <c r="D3" s="42">
        <v>0.4</v>
      </c>
      <c r="E3" s="42">
        <v>0.14000000000000001</v>
      </c>
      <c r="F3" s="42">
        <v>0.09</v>
      </c>
      <c r="G3" s="42">
        <v>0.08</v>
      </c>
      <c r="H3" s="42">
        <v>0.08</v>
      </c>
      <c r="I3" s="42">
        <v>0.09</v>
      </c>
      <c r="J3" s="42"/>
      <c r="K3" s="42">
        <v>0.1</v>
      </c>
      <c r="L3" s="42">
        <v>0.09</v>
      </c>
      <c r="M3" s="42">
        <v>0.1</v>
      </c>
      <c r="N3" s="42">
        <v>0.11</v>
      </c>
      <c r="O3" s="42">
        <v>0.14000000000000001</v>
      </c>
      <c r="P3" s="42">
        <v>0.18</v>
      </c>
      <c r="Q3" s="42">
        <v>0.24</v>
      </c>
      <c r="R3" s="42">
        <v>1.06</v>
      </c>
      <c r="S3" s="42">
        <v>2.85</v>
      </c>
      <c r="T3" s="42"/>
      <c r="U3" s="43"/>
      <c r="V3" s="43"/>
      <c r="W3" s="43"/>
      <c r="X3" s="43"/>
      <c r="Y3" s="43"/>
      <c r="Z3" s="43"/>
      <c r="AA3" s="43"/>
      <c r="AB3" s="43"/>
    </row>
    <row r="4" spans="1:28" x14ac:dyDescent="0.2">
      <c r="A4" s="42">
        <v>0.09</v>
      </c>
      <c r="B4" s="42">
        <v>1.1200000000000001</v>
      </c>
      <c r="C4" s="42">
        <v>0.94</v>
      </c>
      <c r="D4" s="42">
        <v>0.38</v>
      </c>
      <c r="E4" s="42">
        <v>0.12</v>
      </c>
      <c r="F4" s="42">
        <v>0.1</v>
      </c>
      <c r="G4" s="42">
        <v>0.08</v>
      </c>
      <c r="H4" s="42">
        <v>0.08</v>
      </c>
      <c r="I4" s="42">
        <v>0.09</v>
      </c>
      <c r="J4" s="42"/>
      <c r="K4" s="42">
        <v>0.08</v>
      </c>
      <c r="L4" s="42">
        <v>0.08</v>
      </c>
      <c r="M4" s="42">
        <v>0.09</v>
      </c>
      <c r="N4" s="42">
        <v>0.11</v>
      </c>
      <c r="O4" s="42">
        <v>0.13</v>
      </c>
      <c r="P4" s="42">
        <v>0.16</v>
      </c>
      <c r="Q4" s="42">
        <v>0.2</v>
      </c>
      <c r="R4" s="42">
        <v>0.63</v>
      </c>
      <c r="S4" s="42">
        <v>0.51</v>
      </c>
      <c r="T4" s="42"/>
      <c r="U4" s="43"/>
      <c r="V4" s="43"/>
      <c r="W4" s="43"/>
      <c r="X4" s="43"/>
      <c r="Y4" s="43"/>
      <c r="Z4" s="43"/>
      <c r="AA4" s="43"/>
      <c r="AB4" s="43"/>
    </row>
    <row r="5" spans="1:28" x14ac:dyDescent="0.2">
      <c r="A5" s="42">
        <v>0.5</v>
      </c>
      <c r="B5" s="42">
        <v>1.8</v>
      </c>
      <c r="C5" s="42">
        <v>0.88</v>
      </c>
      <c r="D5" s="42">
        <v>0.35</v>
      </c>
      <c r="E5" s="42">
        <v>0.11</v>
      </c>
      <c r="F5" s="42">
        <v>0.09</v>
      </c>
      <c r="G5" s="42">
        <v>0.08</v>
      </c>
      <c r="H5" s="42">
        <v>7.0000000000000007E-2</v>
      </c>
      <c r="I5" s="42">
        <v>0.06</v>
      </c>
      <c r="J5" s="42"/>
      <c r="K5" s="42">
        <v>0.06</v>
      </c>
      <c r="L5" s="42">
        <v>7.0000000000000007E-2</v>
      </c>
      <c r="M5" s="42">
        <v>0.08</v>
      </c>
      <c r="N5" s="42">
        <v>0.1</v>
      </c>
      <c r="O5" s="42">
        <v>0.12</v>
      </c>
      <c r="P5" s="42">
        <v>0.14000000000000001</v>
      </c>
      <c r="Q5" s="42">
        <v>0.16</v>
      </c>
      <c r="R5" s="42">
        <v>0.24</v>
      </c>
      <c r="S5" s="42">
        <v>0.14000000000000001</v>
      </c>
      <c r="T5" s="42"/>
      <c r="U5" s="43"/>
      <c r="V5" s="43"/>
      <c r="W5" s="43"/>
      <c r="X5" s="43"/>
      <c r="Y5" s="43"/>
      <c r="Z5" s="43"/>
      <c r="AA5" s="43"/>
      <c r="AB5" s="43"/>
    </row>
    <row r="6" spans="1:28" x14ac:dyDescent="0.2">
      <c r="A6" s="42">
        <v>6.12</v>
      </c>
      <c r="B6" s="42">
        <v>2.34</v>
      </c>
      <c r="C6" s="42">
        <v>0.95</v>
      </c>
      <c r="D6" s="42">
        <v>0.3</v>
      </c>
      <c r="E6" s="42">
        <v>0.11</v>
      </c>
      <c r="F6" s="42">
        <v>0.09</v>
      </c>
      <c r="G6" s="42">
        <v>7.0000000000000007E-2</v>
      </c>
      <c r="H6" s="42">
        <v>0.06</v>
      </c>
      <c r="I6" s="42">
        <v>0.05</v>
      </c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3"/>
      <c r="V6" s="43"/>
      <c r="W6" s="43"/>
      <c r="X6" s="43"/>
      <c r="Y6" s="43"/>
      <c r="Z6" s="43"/>
      <c r="AA6" s="43"/>
      <c r="AB6" s="43"/>
    </row>
    <row r="7" spans="1:28" x14ac:dyDescent="0.2">
      <c r="A7" s="42">
        <v>6.09</v>
      </c>
      <c r="B7" s="42">
        <v>2.2400000000000002</v>
      </c>
      <c r="C7" s="42">
        <v>0.92</v>
      </c>
      <c r="D7" s="42">
        <v>0.28999999999999998</v>
      </c>
      <c r="E7" s="42">
        <v>0.1</v>
      </c>
      <c r="F7" s="42">
        <v>0.08</v>
      </c>
      <c r="G7" s="42">
        <v>0.06</v>
      </c>
      <c r="H7" s="42">
        <v>0.05</v>
      </c>
      <c r="I7" s="42">
        <v>0.04</v>
      </c>
      <c r="J7" s="42"/>
      <c r="N7" s="42">
        <v>0.02</v>
      </c>
      <c r="O7" s="42">
        <v>0.03</v>
      </c>
      <c r="P7" s="42">
        <v>0.04</v>
      </c>
      <c r="Q7" s="42">
        <v>0.05</v>
      </c>
      <c r="R7" s="42">
        <v>0.24</v>
      </c>
      <c r="S7" s="42">
        <v>0.81</v>
      </c>
      <c r="T7" s="42">
        <v>2.02</v>
      </c>
      <c r="U7" s="42">
        <v>1.95</v>
      </c>
    </row>
    <row r="8" spans="1:28" x14ac:dyDescent="0.2">
      <c r="A8" s="42"/>
      <c r="B8" s="42"/>
      <c r="C8" s="42"/>
      <c r="D8" s="42"/>
      <c r="E8" s="42"/>
      <c r="F8" s="42"/>
      <c r="G8" s="42"/>
      <c r="H8" s="42"/>
      <c r="I8" s="42"/>
      <c r="J8" s="42"/>
      <c r="N8" s="42">
        <v>0.02</v>
      </c>
      <c r="O8" s="42">
        <v>0.03</v>
      </c>
      <c r="P8" s="42">
        <v>0.04</v>
      </c>
      <c r="Q8" s="42">
        <v>0.06</v>
      </c>
      <c r="R8" s="42">
        <v>0.23</v>
      </c>
      <c r="S8" s="42">
        <v>0.6</v>
      </c>
      <c r="T8" s="42">
        <v>0.93</v>
      </c>
      <c r="U8" s="42"/>
    </row>
    <row r="9" spans="1:28" x14ac:dyDescent="0.2">
      <c r="A9" s="42"/>
      <c r="B9" s="42"/>
      <c r="C9" s="42"/>
      <c r="D9" s="42"/>
      <c r="E9" s="42"/>
      <c r="F9" s="42"/>
      <c r="G9" s="42"/>
      <c r="H9" s="42"/>
      <c r="I9" s="42"/>
      <c r="J9" s="42"/>
      <c r="N9" s="42">
        <v>0.02</v>
      </c>
      <c r="O9" s="42">
        <v>0.03</v>
      </c>
      <c r="P9" s="42">
        <v>0.04</v>
      </c>
      <c r="Q9" s="42">
        <v>7.0000000000000007E-2</v>
      </c>
      <c r="R9" s="42">
        <v>0.19</v>
      </c>
      <c r="S9" s="42">
        <v>0.34</v>
      </c>
      <c r="T9" s="42"/>
      <c r="U9" s="42"/>
    </row>
    <row r="10" spans="1:28" x14ac:dyDescent="0.2">
      <c r="A10" s="42"/>
      <c r="B10" s="42"/>
      <c r="C10" s="42"/>
      <c r="D10" s="42"/>
      <c r="E10" s="42"/>
      <c r="F10" s="42"/>
      <c r="G10" s="42"/>
      <c r="H10" s="42"/>
      <c r="I10" s="42"/>
      <c r="J10" s="42"/>
      <c r="N10" s="42"/>
      <c r="O10" s="42"/>
      <c r="P10" s="42"/>
      <c r="Q10" s="42"/>
      <c r="R10" s="42"/>
      <c r="S10" s="42"/>
      <c r="T10" s="42"/>
      <c r="U10" s="42"/>
    </row>
    <row r="11" spans="1:28" x14ac:dyDescent="0.2">
      <c r="A11" s="42"/>
      <c r="B11" s="42"/>
      <c r="C11" s="42"/>
      <c r="D11" s="42"/>
      <c r="E11" s="42"/>
      <c r="F11" s="42"/>
      <c r="G11" s="42"/>
      <c r="H11" s="42"/>
      <c r="I11" s="42"/>
      <c r="J11" s="42"/>
      <c r="N11" s="42">
        <v>0.03</v>
      </c>
      <c r="O11" s="42">
        <v>0.04</v>
      </c>
      <c r="P11" s="42">
        <v>0.06</v>
      </c>
      <c r="Q11" s="42">
        <v>0.08</v>
      </c>
      <c r="R11" s="42">
        <v>0.23</v>
      </c>
      <c r="S11" s="42">
        <v>0.5</v>
      </c>
      <c r="T11" s="42"/>
      <c r="U11" s="42"/>
    </row>
    <row r="12" spans="1:28" x14ac:dyDescent="0.2">
      <c r="A12" s="42"/>
      <c r="B12" s="42"/>
      <c r="C12" s="42"/>
      <c r="D12" s="42"/>
      <c r="E12" s="42"/>
      <c r="F12" s="42"/>
      <c r="G12" s="42"/>
      <c r="H12" s="42"/>
      <c r="I12" s="42"/>
      <c r="J12" s="42"/>
      <c r="N12" s="42">
        <v>0.03</v>
      </c>
      <c r="O12" s="42">
        <v>0.04</v>
      </c>
      <c r="P12" s="42">
        <v>0.05</v>
      </c>
      <c r="Q12" s="42">
        <v>7.0000000000000007E-2</v>
      </c>
      <c r="R12" s="42">
        <v>0.26</v>
      </c>
      <c r="S12" s="42">
        <v>0.76</v>
      </c>
      <c r="T12" s="42">
        <v>1.75</v>
      </c>
      <c r="U12" s="42"/>
    </row>
    <row r="13" spans="1:28" x14ac:dyDescent="0.2">
      <c r="A13" s="42">
        <v>6.28</v>
      </c>
      <c r="B13" s="42">
        <v>2.68</v>
      </c>
      <c r="C13" s="42">
        <v>1.17</v>
      </c>
      <c r="D13" s="42">
        <v>0.51</v>
      </c>
      <c r="E13" s="42">
        <v>0.27</v>
      </c>
      <c r="F13" s="42">
        <v>0.25</v>
      </c>
      <c r="G13" s="42">
        <v>0.22</v>
      </c>
      <c r="H13" s="42">
        <v>0.17</v>
      </c>
      <c r="I13" s="42">
        <v>0.12</v>
      </c>
      <c r="J13" s="42"/>
      <c r="N13" s="42">
        <v>0.03</v>
      </c>
      <c r="O13" s="42">
        <v>0.03</v>
      </c>
      <c r="P13" s="42">
        <v>0.05</v>
      </c>
      <c r="Q13" s="42">
        <v>0.06</v>
      </c>
      <c r="R13" s="42">
        <v>0.14000000000000001</v>
      </c>
      <c r="S13" s="42">
        <v>0.83</v>
      </c>
      <c r="T13" s="42">
        <v>2.61</v>
      </c>
      <c r="U13" s="42">
        <v>3.38</v>
      </c>
    </row>
    <row r="14" spans="1:28" x14ac:dyDescent="0.2">
      <c r="A14" s="42">
        <v>6.7</v>
      </c>
      <c r="B14" s="42">
        <v>2.62</v>
      </c>
      <c r="C14" s="42">
        <v>1.18</v>
      </c>
      <c r="D14" s="42">
        <v>0.52</v>
      </c>
      <c r="E14" s="42">
        <v>0.36</v>
      </c>
      <c r="F14" s="42">
        <v>0.28000000000000003</v>
      </c>
      <c r="G14" s="42">
        <v>0.22</v>
      </c>
      <c r="H14" s="42">
        <v>0.16</v>
      </c>
      <c r="I14" s="42">
        <v>0.13</v>
      </c>
      <c r="J14" s="42"/>
      <c r="T14" s="42"/>
      <c r="U14" s="43"/>
      <c r="V14" s="43"/>
      <c r="W14" s="43"/>
      <c r="X14" s="43"/>
      <c r="Y14" s="43"/>
      <c r="Z14" s="43"/>
      <c r="AA14" s="43"/>
      <c r="AB14" s="43"/>
    </row>
    <row r="15" spans="1:28" x14ac:dyDescent="0.2">
      <c r="A15" s="42">
        <v>1.5</v>
      </c>
      <c r="B15" s="42">
        <v>2.0699999999999998</v>
      </c>
      <c r="C15" s="42">
        <v>1.1200000000000001</v>
      </c>
      <c r="D15" s="42">
        <v>0.67</v>
      </c>
      <c r="E15" s="42">
        <v>0.39</v>
      </c>
      <c r="F15" s="42">
        <v>0.26</v>
      </c>
      <c r="G15" s="42">
        <v>0.19</v>
      </c>
      <c r="H15" s="42">
        <v>0.15</v>
      </c>
      <c r="I15" s="42">
        <v>0.13</v>
      </c>
      <c r="J15" s="42"/>
      <c r="K15" s="42">
        <v>0.02</v>
      </c>
      <c r="L15" s="42">
        <v>0.03</v>
      </c>
      <c r="M15" s="42">
        <v>0.03</v>
      </c>
      <c r="N15" s="42">
        <v>0.04</v>
      </c>
      <c r="O15" s="42">
        <v>0.04</v>
      </c>
      <c r="P15" s="42">
        <v>0.05</v>
      </c>
      <c r="Q15" s="42">
        <v>0.05</v>
      </c>
      <c r="R15" s="42">
        <v>0.12</v>
      </c>
      <c r="S15" s="42">
        <v>0.03</v>
      </c>
      <c r="T15" s="42"/>
      <c r="U15" s="43"/>
      <c r="V15" s="43"/>
      <c r="W15" s="43"/>
      <c r="X15" s="43"/>
      <c r="Y15" s="43"/>
      <c r="Z15" s="43"/>
      <c r="AA15" s="43"/>
      <c r="AB15" s="43"/>
    </row>
    <row r="16" spans="1:28" x14ac:dyDescent="0.2">
      <c r="A16" s="42">
        <v>0.35</v>
      </c>
      <c r="B16" s="42">
        <v>1.24</v>
      </c>
      <c r="C16" s="42">
        <v>1.21</v>
      </c>
      <c r="D16" s="42">
        <v>0.67</v>
      </c>
      <c r="E16" s="42">
        <v>0.31</v>
      </c>
      <c r="F16" s="42">
        <v>0.23</v>
      </c>
      <c r="G16" s="42">
        <v>0.19</v>
      </c>
      <c r="H16" s="42">
        <v>0.17</v>
      </c>
      <c r="I16" s="42">
        <v>0.15</v>
      </c>
      <c r="J16" s="42"/>
      <c r="K16" s="42">
        <v>0.05</v>
      </c>
      <c r="L16" s="42">
        <v>0.05</v>
      </c>
      <c r="M16" s="42">
        <v>0.05</v>
      </c>
      <c r="N16" s="42">
        <v>0.05</v>
      </c>
      <c r="O16" s="42">
        <v>0.05</v>
      </c>
      <c r="P16" s="42">
        <v>7.0000000000000007E-2</v>
      </c>
      <c r="Q16" s="42">
        <v>0.09</v>
      </c>
      <c r="R16" s="42">
        <v>0.42</v>
      </c>
      <c r="S16" s="42">
        <v>0.31</v>
      </c>
      <c r="T16" s="42"/>
      <c r="U16" s="43"/>
      <c r="V16" s="43"/>
      <c r="W16" s="43"/>
      <c r="X16" s="43"/>
      <c r="Y16" s="43"/>
      <c r="Z16" s="43"/>
      <c r="AA16" s="43"/>
      <c r="AB16" s="43"/>
    </row>
    <row r="17" spans="1:28" x14ac:dyDescent="0.2">
      <c r="A17" s="42">
        <v>5.19</v>
      </c>
      <c r="B17" s="42">
        <v>2.64</v>
      </c>
      <c r="C17" s="42">
        <v>1.21</v>
      </c>
      <c r="D17" s="42">
        <v>0.57999999999999996</v>
      </c>
      <c r="E17" s="42">
        <v>0.27</v>
      </c>
      <c r="F17" s="42">
        <v>0.23</v>
      </c>
      <c r="G17" s="42">
        <v>0.19</v>
      </c>
      <c r="H17" s="42">
        <v>0.16</v>
      </c>
      <c r="I17" s="42">
        <v>0.14000000000000001</v>
      </c>
      <c r="J17" s="42"/>
      <c r="K17" s="42">
        <v>0.11</v>
      </c>
      <c r="L17" s="42">
        <v>0.06</v>
      </c>
      <c r="M17" s="42">
        <v>0.05</v>
      </c>
      <c r="N17" s="42">
        <v>0.05</v>
      </c>
      <c r="O17" s="42">
        <v>0.06</v>
      </c>
      <c r="P17" s="42">
        <v>0.08</v>
      </c>
      <c r="Q17" s="42">
        <v>0.11</v>
      </c>
      <c r="R17" s="42">
        <v>0.9</v>
      </c>
      <c r="S17" s="42">
        <v>2.42</v>
      </c>
      <c r="T17" s="42"/>
      <c r="U17" s="43"/>
      <c r="V17" s="43"/>
      <c r="W17" s="43"/>
      <c r="X17" s="43"/>
      <c r="Y17" s="43"/>
      <c r="Z17" s="43"/>
      <c r="AA17" s="43"/>
      <c r="AB17" s="43"/>
    </row>
    <row r="18" spans="1:28" x14ac:dyDescent="0.2">
      <c r="A18" s="42">
        <v>7.26</v>
      </c>
      <c r="B18" s="42">
        <v>2.71</v>
      </c>
      <c r="C18" s="42">
        <v>1.22</v>
      </c>
      <c r="D18" s="42">
        <v>0.53</v>
      </c>
      <c r="E18" s="42">
        <v>0.27</v>
      </c>
      <c r="F18" s="42">
        <v>0.22</v>
      </c>
      <c r="G18" s="42">
        <v>0.18</v>
      </c>
      <c r="H18" s="42">
        <v>0.14000000000000001</v>
      </c>
      <c r="I18" s="42">
        <v>0.12</v>
      </c>
      <c r="J18" s="42"/>
      <c r="K18" s="42">
        <v>0.06</v>
      </c>
      <c r="L18" s="42">
        <v>0.05</v>
      </c>
      <c r="M18" s="42">
        <v>0.05</v>
      </c>
      <c r="N18" s="42">
        <v>0.05</v>
      </c>
      <c r="O18" s="42">
        <v>0.06</v>
      </c>
      <c r="P18" s="42">
        <v>0.09</v>
      </c>
      <c r="Q18" s="42">
        <v>0.12</v>
      </c>
      <c r="R18" s="42">
        <v>1.05</v>
      </c>
      <c r="S18" s="42">
        <v>3.18</v>
      </c>
      <c r="T18" s="42"/>
      <c r="U18" s="43"/>
      <c r="V18" s="43"/>
      <c r="W18" s="43"/>
      <c r="X18" s="43"/>
      <c r="Y18" s="43"/>
      <c r="Z18" s="43"/>
      <c r="AA18" s="43"/>
      <c r="AB18" s="43"/>
    </row>
    <row r="19" spans="1:28" x14ac:dyDescent="0.2">
      <c r="A19" s="42">
        <v>4.7699999999999996</v>
      </c>
      <c r="B19" s="42">
        <v>2.19</v>
      </c>
      <c r="C19" s="42">
        <v>1.04</v>
      </c>
      <c r="D19" s="42">
        <v>0.48</v>
      </c>
      <c r="E19" s="42">
        <v>0.27</v>
      </c>
      <c r="F19" s="42">
        <v>0.21</v>
      </c>
      <c r="G19" s="42">
        <v>0.17</v>
      </c>
      <c r="H19" s="42">
        <v>0.14000000000000001</v>
      </c>
      <c r="I19" s="42">
        <v>0.12</v>
      </c>
      <c r="J19" s="42"/>
      <c r="K19" s="42">
        <v>0.03</v>
      </c>
      <c r="L19" s="42">
        <v>0.03</v>
      </c>
      <c r="M19" s="42">
        <v>0.04</v>
      </c>
      <c r="N19" s="42">
        <v>0.05</v>
      </c>
      <c r="O19" s="42">
        <v>0.06</v>
      </c>
      <c r="P19" s="42">
        <v>0.08</v>
      </c>
      <c r="Q19" s="42">
        <v>0.12</v>
      </c>
      <c r="R19" s="42">
        <v>0.88</v>
      </c>
      <c r="S19" s="42">
        <v>2.2000000000000002</v>
      </c>
      <c r="T19" s="42"/>
      <c r="U19" s="43"/>
      <c r="V19" s="43"/>
      <c r="W19" s="43"/>
      <c r="X19" s="43"/>
      <c r="Y19" s="43"/>
      <c r="Z19" s="43"/>
      <c r="AA19" s="43"/>
      <c r="AB19" s="43"/>
    </row>
  </sheetData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6"/>
  <sheetViews>
    <sheetView view="pageBreakPreview" zoomScaleNormal="100" zoomScaleSheetLayoutView="100" workbookViewId="0">
      <selection activeCell="M28" sqref="M28:R34"/>
    </sheetView>
  </sheetViews>
  <sheetFormatPr defaultRowHeight="12" x14ac:dyDescent="0.2"/>
  <cols>
    <col min="1" max="9" width="4.28515625" style="2" customWidth="1"/>
    <col min="10" max="10" width="0.7109375" style="2" customWidth="1"/>
    <col min="11" max="21" width="4.28515625" style="2" customWidth="1"/>
    <col min="22" max="27" width="4.42578125" style="2" bestFit="1" customWidth="1"/>
    <col min="28" max="16384" width="9.140625" style="2"/>
  </cols>
  <sheetData>
    <row r="1" spans="1:38" x14ac:dyDescent="0.2">
      <c r="A1" s="42">
        <v>3.25</v>
      </c>
      <c r="B1" s="42">
        <v>2.15</v>
      </c>
      <c r="C1" s="42">
        <v>1.02</v>
      </c>
      <c r="D1" s="42">
        <v>0.51</v>
      </c>
      <c r="E1" s="42">
        <v>0.24</v>
      </c>
      <c r="F1" s="42">
        <v>0.14000000000000001</v>
      </c>
      <c r="G1" s="42">
        <v>0.12</v>
      </c>
      <c r="H1" s="42">
        <v>0.09</v>
      </c>
      <c r="I1" s="42">
        <v>7.0000000000000007E-2</v>
      </c>
      <c r="J1" s="42"/>
      <c r="K1" s="42">
        <v>0.05</v>
      </c>
      <c r="L1" s="42">
        <v>0.06</v>
      </c>
      <c r="M1" s="42">
        <v>7.0000000000000007E-2</v>
      </c>
      <c r="N1" s="42">
        <v>0.09</v>
      </c>
      <c r="O1" s="42">
        <v>0.11</v>
      </c>
      <c r="P1" s="42">
        <v>0.16</v>
      </c>
      <c r="Q1" s="42">
        <v>0.54</v>
      </c>
      <c r="R1" s="42">
        <v>1.3</v>
      </c>
      <c r="S1" s="42">
        <v>2.4900000000000002</v>
      </c>
      <c r="T1" s="42"/>
      <c r="U1" s="42"/>
      <c r="V1" s="42"/>
      <c r="W1" s="42"/>
    </row>
    <row r="2" spans="1:38" x14ac:dyDescent="0.2">
      <c r="A2" s="42">
        <v>7.21</v>
      </c>
      <c r="B2" s="42">
        <v>2.81</v>
      </c>
      <c r="C2" s="42">
        <v>1.21</v>
      </c>
      <c r="D2" s="42">
        <v>0.56999999999999995</v>
      </c>
      <c r="E2" s="42">
        <v>0.3</v>
      </c>
      <c r="F2" s="42">
        <v>0.15</v>
      </c>
      <c r="G2" s="42">
        <v>0.1</v>
      </c>
      <c r="H2" s="42">
        <v>0.09</v>
      </c>
      <c r="I2" s="42">
        <v>0.08</v>
      </c>
      <c r="J2" s="42"/>
      <c r="K2" s="42">
        <v>0.06</v>
      </c>
      <c r="L2" s="42">
        <v>7.0000000000000007E-2</v>
      </c>
      <c r="M2" s="42">
        <v>0.08</v>
      </c>
      <c r="N2" s="42">
        <v>0.09</v>
      </c>
      <c r="O2" s="42">
        <v>0.12</v>
      </c>
      <c r="P2" s="42">
        <v>0.17</v>
      </c>
      <c r="Q2" s="42">
        <v>0.59</v>
      </c>
      <c r="R2" s="42">
        <v>1.61</v>
      </c>
      <c r="S2" s="42">
        <v>4.1900000000000004</v>
      </c>
      <c r="T2" s="42"/>
      <c r="U2" s="42"/>
      <c r="V2" s="42"/>
      <c r="W2" s="42"/>
    </row>
    <row r="3" spans="1:38" x14ac:dyDescent="0.2">
      <c r="A3" s="42">
        <v>5.73</v>
      </c>
      <c r="B3" s="42">
        <v>2.4500000000000002</v>
      </c>
      <c r="C3" s="42">
        <v>1.1399999999999999</v>
      </c>
      <c r="D3" s="42">
        <v>0.62</v>
      </c>
      <c r="E3" s="42">
        <v>0.3</v>
      </c>
      <c r="F3" s="42">
        <v>0.14000000000000001</v>
      </c>
      <c r="G3" s="42">
        <v>0.11</v>
      </c>
      <c r="H3" s="42">
        <v>0.1</v>
      </c>
      <c r="I3" s="42">
        <v>0.11</v>
      </c>
      <c r="J3" s="42"/>
      <c r="K3" s="42">
        <v>0.1</v>
      </c>
      <c r="L3" s="42">
        <v>0.08</v>
      </c>
      <c r="M3" s="42">
        <v>0.09</v>
      </c>
      <c r="N3" s="42">
        <v>0.1</v>
      </c>
      <c r="O3" s="42">
        <v>0.12</v>
      </c>
      <c r="P3" s="42">
        <v>0.17</v>
      </c>
      <c r="Q3" s="42">
        <v>0.56999999999999995</v>
      </c>
      <c r="R3" s="42">
        <v>1.46</v>
      </c>
      <c r="S3" s="42">
        <v>3.59</v>
      </c>
      <c r="T3" s="42"/>
      <c r="U3" s="42"/>
      <c r="V3" s="42"/>
      <c r="W3" s="42"/>
    </row>
    <row r="4" spans="1:38" x14ac:dyDescent="0.2">
      <c r="A4" s="42">
        <v>0.12</v>
      </c>
      <c r="B4" s="42">
        <v>1.29</v>
      </c>
      <c r="C4" s="42">
        <v>1.1100000000000001</v>
      </c>
      <c r="D4" s="42">
        <v>0.63</v>
      </c>
      <c r="E4" s="42">
        <v>0.28000000000000003</v>
      </c>
      <c r="F4" s="42">
        <v>0.13</v>
      </c>
      <c r="G4" s="42">
        <v>0.11</v>
      </c>
      <c r="H4" s="42">
        <v>0.11</v>
      </c>
      <c r="I4" s="42">
        <v>0.11</v>
      </c>
      <c r="J4" s="42"/>
      <c r="K4" s="42">
        <v>0.08</v>
      </c>
      <c r="L4" s="42">
        <v>7.0000000000000007E-2</v>
      </c>
      <c r="M4" s="42">
        <v>0.08</v>
      </c>
      <c r="N4" s="42">
        <v>0.09</v>
      </c>
      <c r="O4" s="42">
        <v>0.11</v>
      </c>
      <c r="P4" s="42">
        <v>0.14000000000000001</v>
      </c>
      <c r="Q4" s="42">
        <v>0.4</v>
      </c>
      <c r="R4" s="42">
        <v>0.81</v>
      </c>
      <c r="S4" s="42">
        <v>0.55000000000000004</v>
      </c>
      <c r="T4" s="42"/>
      <c r="U4" s="42"/>
      <c r="V4" s="42"/>
      <c r="W4" s="42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</row>
    <row r="5" spans="1:38" x14ac:dyDescent="0.2">
      <c r="A5" s="42">
        <v>0.55000000000000004</v>
      </c>
      <c r="B5" s="42">
        <v>1.95</v>
      </c>
      <c r="C5" s="42">
        <v>1.1200000000000001</v>
      </c>
      <c r="D5" s="42">
        <v>0.6</v>
      </c>
      <c r="E5" s="42">
        <v>0.28000000000000003</v>
      </c>
      <c r="F5" s="42">
        <v>0.12</v>
      </c>
      <c r="G5" s="42">
        <v>0.1</v>
      </c>
      <c r="H5" s="42">
        <v>0.09</v>
      </c>
      <c r="I5" s="42">
        <v>0.08</v>
      </c>
      <c r="J5" s="42"/>
      <c r="K5" s="42">
        <v>0.05</v>
      </c>
      <c r="L5" s="42">
        <v>0.06</v>
      </c>
      <c r="M5" s="42">
        <v>7.0000000000000007E-2</v>
      </c>
      <c r="N5" s="42">
        <v>0.08</v>
      </c>
      <c r="O5" s="42">
        <v>0.1</v>
      </c>
      <c r="P5" s="42">
        <v>0.12</v>
      </c>
      <c r="Q5" s="42">
        <v>0.21</v>
      </c>
      <c r="R5" s="42">
        <v>0.22</v>
      </c>
      <c r="S5" s="42">
        <v>0.1</v>
      </c>
      <c r="T5" s="42"/>
      <c r="U5" s="42"/>
      <c r="V5" s="42"/>
      <c r="W5" s="42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</row>
    <row r="6" spans="1:38" x14ac:dyDescent="0.2">
      <c r="A6" s="42">
        <v>6.61</v>
      </c>
      <c r="B6" s="42">
        <v>2.73</v>
      </c>
      <c r="C6" s="42">
        <v>1.2</v>
      </c>
      <c r="D6" s="42">
        <v>0.56000000000000005</v>
      </c>
      <c r="E6" s="42">
        <v>0.26</v>
      </c>
      <c r="F6" s="42">
        <v>0.12</v>
      </c>
      <c r="G6" s="42">
        <v>0.1</v>
      </c>
      <c r="H6" s="42">
        <v>0.08</v>
      </c>
      <c r="I6" s="42">
        <v>7.0000000000000007E-2</v>
      </c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</row>
    <row r="7" spans="1:38" x14ac:dyDescent="0.2">
      <c r="A7" s="42">
        <v>6.68</v>
      </c>
      <c r="B7" s="42">
        <v>2.66</v>
      </c>
      <c r="C7" s="42">
        <v>1.1499999999999999</v>
      </c>
      <c r="D7" s="42">
        <v>0.54</v>
      </c>
      <c r="E7" s="42">
        <v>0.24</v>
      </c>
      <c r="F7" s="42">
        <v>0.12</v>
      </c>
      <c r="G7" s="42">
        <v>0.09</v>
      </c>
      <c r="H7" s="42">
        <v>0.08</v>
      </c>
      <c r="I7" s="42">
        <v>0.06</v>
      </c>
      <c r="J7" s="42"/>
      <c r="K7" s="42"/>
      <c r="N7" s="42">
        <v>0.03</v>
      </c>
      <c r="O7" s="42">
        <v>0.03</v>
      </c>
      <c r="P7" s="42">
        <v>0.04</v>
      </c>
      <c r="Q7" s="42">
        <v>0.1</v>
      </c>
      <c r="R7" s="42">
        <v>0.39</v>
      </c>
      <c r="S7" s="42">
        <v>1.1100000000000001</v>
      </c>
      <c r="T7" s="42">
        <v>2.34</v>
      </c>
      <c r="U7" s="42">
        <v>2.21</v>
      </c>
      <c r="W7" s="42"/>
    </row>
    <row r="8" spans="1:38" x14ac:dyDescent="0.2">
      <c r="A8" s="42"/>
      <c r="B8" s="42"/>
      <c r="C8" s="42"/>
      <c r="D8" s="42"/>
      <c r="E8" s="42"/>
      <c r="F8" s="42"/>
      <c r="G8" s="42"/>
      <c r="H8" s="42"/>
      <c r="I8" s="42"/>
      <c r="J8" s="42"/>
      <c r="N8" s="42">
        <v>0.03</v>
      </c>
      <c r="O8" s="42">
        <v>0.04</v>
      </c>
      <c r="P8" s="42">
        <v>0.05</v>
      </c>
      <c r="Q8" s="42">
        <v>0.16</v>
      </c>
      <c r="R8" s="42">
        <v>0.37</v>
      </c>
      <c r="S8" s="42">
        <v>0.81</v>
      </c>
      <c r="T8" s="42">
        <v>1.1299999999999999</v>
      </c>
      <c r="U8" s="42"/>
      <c r="AB8" s="35"/>
      <c r="AC8" s="35"/>
      <c r="AD8" s="35"/>
      <c r="AE8" s="35"/>
      <c r="AI8" s="35"/>
      <c r="AJ8" s="35"/>
      <c r="AK8" s="35"/>
      <c r="AL8" s="35"/>
    </row>
    <row r="9" spans="1:38" x14ac:dyDescent="0.2">
      <c r="A9" s="42"/>
      <c r="B9" s="42"/>
      <c r="C9" s="42"/>
      <c r="D9" s="42"/>
      <c r="E9" s="42"/>
      <c r="F9" s="42"/>
      <c r="G9" s="42"/>
      <c r="H9" s="42"/>
      <c r="I9" s="42"/>
      <c r="J9" s="42"/>
      <c r="N9" s="42">
        <v>0.03</v>
      </c>
      <c r="O9" s="42">
        <v>0.04</v>
      </c>
      <c r="P9" s="42">
        <v>0.06</v>
      </c>
      <c r="Q9" s="42">
        <v>0.16</v>
      </c>
      <c r="R9" s="42">
        <v>0.34</v>
      </c>
      <c r="S9" s="42">
        <v>0.55000000000000004</v>
      </c>
      <c r="T9" s="42"/>
      <c r="U9" s="42"/>
      <c r="AB9" s="35"/>
      <c r="AC9" s="35"/>
      <c r="AD9" s="35"/>
      <c r="AI9" s="35"/>
      <c r="AJ9" s="35"/>
      <c r="AK9" s="35"/>
      <c r="AL9" s="35"/>
    </row>
    <row r="10" spans="1:38" x14ac:dyDescent="0.2">
      <c r="A10" s="42"/>
      <c r="B10" s="42"/>
      <c r="C10" s="42"/>
      <c r="D10" s="42"/>
      <c r="E10" s="42"/>
      <c r="F10" s="42"/>
      <c r="G10" s="42"/>
      <c r="H10" s="42"/>
      <c r="I10" s="42"/>
      <c r="J10" s="42"/>
      <c r="N10" s="42"/>
      <c r="O10" s="42"/>
      <c r="P10" s="42"/>
      <c r="Q10" s="42"/>
      <c r="R10" s="42"/>
      <c r="S10" s="42"/>
      <c r="T10" s="42"/>
      <c r="U10" s="42"/>
      <c r="AB10" s="35"/>
      <c r="AC10" s="35"/>
      <c r="AD10" s="35"/>
    </row>
    <row r="11" spans="1:38" x14ac:dyDescent="0.2">
      <c r="A11" s="42"/>
      <c r="B11" s="42"/>
      <c r="C11" s="42"/>
      <c r="D11" s="42"/>
      <c r="E11" s="42"/>
      <c r="F11" s="42"/>
      <c r="G11" s="42"/>
      <c r="H11" s="42"/>
      <c r="I11" s="42"/>
      <c r="J11" s="42"/>
      <c r="N11" s="42">
        <v>0.04</v>
      </c>
      <c r="O11" s="42">
        <v>0.05</v>
      </c>
      <c r="P11" s="42">
        <v>7.0000000000000007E-2</v>
      </c>
      <c r="Q11" s="42">
        <v>0.16</v>
      </c>
      <c r="R11" s="42">
        <v>0.36</v>
      </c>
      <c r="S11" s="42">
        <v>0.69</v>
      </c>
      <c r="T11" s="42"/>
      <c r="U11" s="42"/>
      <c r="AB11" s="35"/>
      <c r="AC11" s="35"/>
      <c r="AD11" s="35"/>
      <c r="AI11" s="35"/>
      <c r="AJ11" s="35"/>
      <c r="AK11" s="35"/>
      <c r="AL11" s="35"/>
    </row>
    <row r="12" spans="1:38" x14ac:dyDescent="0.2">
      <c r="A12" s="42"/>
      <c r="B12" s="42"/>
      <c r="C12" s="42"/>
      <c r="D12" s="42"/>
      <c r="E12" s="42"/>
      <c r="F12" s="42"/>
      <c r="G12" s="42"/>
      <c r="H12" s="42"/>
      <c r="I12" s="42"/>
      <c r="J12" s="42"/>
      <c r="N12" s="42">
        <v>0.04</v>
      </c>
      <c r="O12" s="42">
        <v>0.05</v>
      </c>
      <c r="P12" s="42">
        <v>0.06</v>
      </c>
      <c r="Q12" s="42">
        <v>0.14000000000000001</v>
      </c>
      <c r="R12" s="42">
        <v>0.41</v>
      </c>
      <c r="S12" s="42">
        <v>1.03</v>
      </c>
      <c r="T12" s="42">
        <v>1.97</v>
      </c>
      <c r="U12" s="42"/>
      <c r="AL12" s="35"/>
    </row>
    <row r="13" spans="1:38" x14ac:dyDescent="0.2">
      <c r="A13" s="42">
        <v>6.67</v>
      </c>
      <c r="B13" s="42">
        <v>3.01</v>
      </c>
      <c r="C13" s="42">
        <v>1.41</v>
      </c>
      <c r="D13" s="42">
        <v>0.75</v>
      </c>
      <c r="E13" s="42">
        <v>0.42</v>
      </c>
      <c r="F13" s="42">
        <v>0.28999999999999998</v>
      </c>
      <c r="G13" s="42">
        <v>0.24</v>
      </c>
      <c r="H13" s="42">
        <v>0.2</v>
      </c>
      <c r="I13" s="42">
        <v>0.14000000000000001</v>
      </c>
      <c r="J13" s="42"/>
      <c r="N13" s="42">
        <v>0.04</v>
      </c>
      <c r="O13" s="42">
        <v>0.04</v>
      </c>
      <c r="P13" s="42">
        <v>0.06</v>
      </c>
      <c r="Q13" s="42">
        <v>0.08</v>
      </c>
      <c r="R13" s="42">
        <v>0.22</v>
      </c>
      <c r="S13" s="42">
        <v>1.1499999999999999</v>
      </c>
      <c r="T13" s="42">
        <v>2.99</v>
      </c>
      <c r="U13" s="42">
        <v>3.69</v>
      </c>
      <c r="W13" s="42"/>
      <c r="AK13" s="35"/>
      <c r="AL13" s="35"/>
    </row>
    <row r="14" spans="1:38" x14ac:dyDescent="0.2">
      <c r="A14" s="42">
        <v>7.2</v>
      </c>
      <c r="B14" s="42">
        <v>3.02</v>
      </c>
      <c r="C14" s="42">
        <v>1.42</v>
      </c>
      <c r="D14" s="42">
        <v>0.77</v>
      </c>
      <c r="E14" s="42">
        <v>0.47</v>
      </c>
      <c r="F14" s="42">
        <v>0.32</v>
      </c>
      <c r="G14" s="42">
        <v>0.26</v>
      </c>
      <c r="H14" s="42">
        <v>0.19</v>
      </c>
      <c r="I14" s="42">
        <v>0.15</v>
      </c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35"/>
      <c r="Y14" s="35"/>
      <c r="Z14" s="35"/>
      <c r="AL14" s="35"/>
    </row>
    <row r="15" spans="1:38" x14ac:dyDescent="0.2">
      <c r="A15" s="42">
        <v>1.6</v>
      </c>
      <c r="B15" s="42">
        <v>2.36</v>
      </c>
      <c r="C15" s="42">
        <v>1.32</v>
      </c>
      <c r="D15" s="42">
        <v>0.88</v>
      </c>
      <c r="E15" s="42">
        <v>0.53</v>
      </c>
      <c r="F15" s="42">
        <v>0.32</v>
      </c>
      <c r="G15" s="42">
        <v>0.23</v>
      </c>
      <c r="H15" s="42">
        <v>0.18</v>
      </c>
      <c r="I15" s="42">
        <v>0.16</v>
      </c>
      <c r="J15" s="42"/>
      <c r="K15" s="42">
        <v>0.04</v>
      </c>
      <c r="L15" s="42">
        <v>0.04</v>
      </c>
      <c r="M15" s="42">
        <v>0.05</v>
      </c>
      <c r="N15" s="42">
        <v>0.05</v>
      </c>
      <c r="O15" s="42">
        <v>0.06</v>
      </c>
      <c r="P15" s="42">
        <v>7.0000000000000007E-2</v>
      </c>
      <c r="Q15" s="42">
        <v>0.13</v>
      </c>
      <c r="R15" s="42">
        <v>0.16</v>
      </c>
      <c r="S15" s="42">
        <v>0.04</v>
      </c>
      <c r="T15" s="42"/>
      <c r="U15" s="42"/>
      <c r="V15" s="42"/>
      <c r="W15" s="42"/>
      <c r="X15" s="35"/>
      <c r="Y15" s="35"/>
      <c r="Z15" s="35"/>
      <c r="AE15" s="35"/>
      <c r="AF15" s="35"/>
      <c r="AG15" s="35"/>
      <c r="AH15" s="35"/>
      <c r="AI15" s="35"/>
      <c r="AJ15" s="35"/>
      <c r="AK15" s="35"/>
    </row>
    <row r="16" spans="1:38" x14ac:dyDescent="0.2">
      <c r="A16" s="42">
        <v>0.38</v>
      </c>
      <c r="B16" s="42">
        <v>1.33</v>
      </c>
      <c r="C16" s="42">
        <v>1.37</v>
      </c>
      <c r="D16" s="42">
        <v>0.89</v>
      </c>
      <c r="E16" s="42">
        <v>0.5</v>
      </c>
      <c r="F16" s="42">
        <v>0.28000000000000003</v>
      </c>
      <c r="G16" s="42">
        <v>0.22</v>
      </c>
      <c r="H16" s="42">
        <v>0.2</v>
      </c>
      <c r="I16" s="42">
        <v>0.18</v>
      </c>
      <c r="J16" s="42"/>
      <c r="K16" s="42">
        <v>0.06</v>
      </c>
      <c r="L16" s="42">
        <v>0.06</v>
      </c>
      <c r="M16" s="42">
        <v>0.06</v>
      </c>
      <c r="N16" s="42">
        <v>0.06</v>
      </c>
      <c r="O16" s="42">
        <v>7.0000000000000007E-2</v>
      </c>
      <c r="P16" s="42">
        <v>0.09</v>
      </c>
      <c r="Q16" s="42">
        <v>0.3</v>
      </c>
      <c r="R16" s="42">
        <v>0.59</v>
      </c>
      <c r="S16" s="42">
        <v>0.36</v>
      </c>
      <c r="T16" s="42"/>
      <c r="U16" s="42"/>
      <c r="V16" s="42"/>
      <c r="W16" s="42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</row>
    <row r="17" spans="1:38" x14ac:dyDescent="0.2">
      <c r="A17" s="42">
        <v>5.54</v>
      </c>
      <c r="B17" s="42">
        <v>2.88</v>
      </c>
      <c r="C17" s="42">
        <v>1.44</v>
      </c>
      <c r="D17" s="42">
        <v>0.81</v>
      </c>
      <c r="E17" s="42">
        <v>0.44</v>
      </c>
      <c r="F17" s="42">
        <v>0.26</v>
      </c>
      <c r="G17" s="42">
        <v>0.22</v>
      </c>
      <c r="H17" s="42">
        <v>0.19</v>
      </c>
      <c r="I17" s="42">
        <v>0.17</v>
      </c>
      <c r="J17" s="42"/>
      <c r="K17" s="42">
        <v>0.12</v>
      </c>
      <c r="L17" s="42">
        <v>0.08</v>
      </c>
      <c r="M17" s="42">
        <v>7.0000000000000007E-2</v>
      </c>
      <c r="N17" s="42">
        <v>7.0000000000000007E-2</v>
      </c>
      <c r="O17" s="42">
        <v>7.0000000000000007E-2</v>
      </c>
      <c r="P17" s="42">
        <v>0.11</v>
      </c>
      <c r="Q17" s="42">
        <v>0.47</v>
      </c>
      <c r="R17" s="42">
        <v>1.3</v>
      </c>
      <c r="S17" s="42">
        <v>3.09</v>
      </c>
      <c r="T17" s="42"/>
      <c r="U17" s="42"/>
      <c r="V17" s="42"/>
      <c r="W17" s="42"/>
      <c r="AE17" s="35"/>
      <c r="AG17" s="35"/>
      <c r="AI17" s="35"/>
      <c r="AJ17" s="35"/>
      <c r="AK17" s="35"/>
      <c r="AL17" s="35"/>
    </row>
    <row r="18" spans="1:38" x14ac:dyDescent="0.2">
      <c r="A18" s="42">
        <v>7.85</v>
      </c>
      <c r="B18" s="42">
        <v>3.1</v>
      </c>
      <c r="C18" s="42">
        <v>1.5</v>
      </c>
      <c r="D18" s="42">
        <v>0.78</v>
      </c>
      <c r="E18" s="42">
        <v>0.42</v>
      </c>
      <c r="F18" s="42">
        <v>0.25</v>
      </c>
      <c r="G18" s="42">
        <v>0.21</v>
      </c>
      <c r="H18" s="42">
        <v>0.17</v>
      </c>
      <c r="I18" s="42">
        <v>0.15</v>
      </c>
      <c r="J18" s="42"/>
      <c r="K18" s="42">
        <v>7.0000000000000007E-2</v>
      </c>
      <c r="L18" s="42">
        <v>7.0000000000000007E-2</v>
      </c>
      <c r="M18" s="42">
        <v>0.06</v>
      </c>
      <c r="N18" s="42">
        <v>0.06</v>
      </c>
      <c r="O18" s="42">
        <v>0.08</v>
      </c>
      <c r="P18" s="42">
        <v>0.11</v>
      </c>
      <c r="Q18" s="42">
        <v>0.51</v>
      </c>
      <c r="R18" s="42">
        <v>1.53</v>
      </c>
      <c r="S18" s="42">
        <v>4.09</v>
      </c>
      <c r="T18" s="42"/>
      <c r="U18" s="42"/>
      <c r="V18" s="42"/>
      <c r="W18" s="42"/>
      <c r="AE18" s="35"/>
      <c r="AG18" s="35"/>
      <c r="AI18" s="35"/>
      <c r="AJ18" s="35"/>
      <c r="AK18" s="35"/>
      <c r="AL18" s="35"/>
    </row>
    <row r="19" spans="1:38" x14ac:dyDescent="0.2">
      <c r="A19" s="42">
        <v>5.19</v>
      </c>
      <c r="B19" s="42">
        <v>2.54</v>
      </c>
      <c r="C19" s="42">
        <v>1.26</v>
      </c>
      <c r="D19" s="42">
        <v>0.71</v>
      </c>
      <c r="E19" s="42">
        <v>0.39</v>
      </c>
      <c r="F19" s="42">
        <v>0.24</v>
      </c>
      <c r="G19" s="42">
        <v>0.2</v>
      </c>
      <c r="H19" s="42">
        <v>0.17</v>
      </c>
      <c r="I19" s="42">
        <v>0.14000000000000001</v>
      </c>
      <c r="J19" s="42"/>
      <c r="K19" s="42">
        <v>0.04</v>
      </c>
      <c r="L19" s="42">
        <v>0.05</v>
      </c>
      <c r="M19" s="42">
        <v>0.05</v>
      </c>
      <c r="N19" s="42">
        <v>0.06</v>
      </c>
      <c r="O19" s="42">
        <v>7.0000000000000007E-2</v>
      </c>
      <c r="P19" s="42">
        <v>0.11</v>
      </c>
      <c r="Q19" s="42">
        <v>0.48</v>
      </c>
      <c r="R19" s="42">
        <v>1.28</v>
      </c>
      <c r="S19" s="42">
        <v>2.81</v>
      </c>
      <c r="T19" s="42"/>
      <c r="U19" s="42"/>
      <c r="V19" s="42"/>
      <c r="W19" s="43"/>
      <c r="AE19" s="35"/>
      <c r="AG19" s="35"/>
      <c r="AI19" s="35"/>
      <c r="AJ19" s="35"/>
      <c r="AK19" s="35"/>
      <c r="AL19" s="35"/>
    </row>
    <row r="20" spans="1:38" ht="13.5" x14ac:dyDescent="0.2">
      <c r="D20" s="1"/>
      <c r="E20" s="35"/>
      <c r="F20" s="35"/>
      <c r="G20" s="35"/>
      <c r="H20" s="35"/>
      <c r="I20" s="35"/>
      <c r="J20" s="35"/>
      <c r="K20" s="35"/>
      <c r="L20" s="35"/>
      <c r="M20" s="35"/>
      <c r="N20" s="35"/>
      <c r="P20" s="35"/>
      <c r="Q20" s="35"/>
      <c r="R20" s="35"/>
      <c r="S20" s="35"/>
      <c r="T20" s="35"/>
      <c r="U20" s="35"/>
      <c r="AE20" s="35"/>
      <c r="AG20" s="35"/>
      <c r="AI20" s="35"/>
      <c r="AJ20" s="35"/>
      <c r="AK20" s="35"/>
      <c r="AL20" s="35"/>
    </row>
    <row r="21" spans="1:38" ht="13.5" x14ac:dyDescent="0.2">
      <c r="D21" s="1"/>
      <c r="E21" s="35"/>
      <c r="F21" s="35"/>
      <c r="G21" s="35"/>
      <c r="H21" s="35"/>
      <c r="I21" s="35"/>
      <c r="J21" s="35"/>
      <c r="K21" s="35"/>
      <c r="L21" s="35"/>
      <c r="M21" s="35"/>
      <c r="N21" s="35"/>
      <c r="AE21" s="35"/>
      <c r="AG21" s="35"/>
      <c r="AI21" s="35"/>
      <c r="AJ21" s="35"/>
      <c r="AK21" s="35"/>
      <c r="AL21" s="35"/>
    </row>
    <row r="22" spans="1:38" ht="13.5" x14ac:dyDescent="0.2">
      <c r="D22" s="1"/>
      <c r="E22" s="35"/>
      <c r="F22" s="35"/>
      <c r="G22" s="35"/>
      <c r="H22" s="35"/>
      <c r="I22" s="35"/>
      <c r="J22" s="35"/>
      <c r="K22" s="35"/>
      <c r="L22" s="35"/>
      <c r="M22" s="35"/>
      <c r="N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G22" s="35"/>
      <c r="AI22" s="35"/>
      <c r="AJ22" s="35"/>
      <c r="AK22" s="35"/>
      <c r="AL22" s="35"/>
    </row>
    <row r="23" spans="1:38" ht="13.5" x14ac:dyDescent="0.2">
      <c r="D23" s="1"/>
      <c r="E23" s="35"/>
      <c r="F23" s="35"/>
      <c r="G23" s="35"/>
      <c r="H23" s="35"/>
      <c r="I23" s="35"/>
      <c r="J23" s="35"/>
      <c r="K23" s="35"/>
      <c r="L23" s="35"/>
      <c r="M23" s="35"/>
      <c r="N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G23" s="35"/>
      <c r="AI23" s="35"/>
      <c r="AJ23" s="35"/>
      <c r="AK23" s="35"/>
      <c r="AL23" s="35"/>
    </row>
    <row r="24" spans="1:38" x14ac:dyDescent="0.2">
      <c r="V24" s="35"/>
      <c r="W24" s="35"/>
      <c r="X24" s="35"/>
      <c r="Y24" s="35"/>
      <c r="Z24" s="35"/>
      <c r="AA24" s="35"/>
      <c r="AB24" s="35"/>
      <c r="AC24" s="35"/>
      <c r="AD24" s="35"/>
    </row>
    <row r="25" spans="1:38" x14ac:dyDescent="0.2">
      <c r="V25" s="35"/>
      <c r="W25" s="35"/>
      <c r="X25" s="35"/>
      <c r="Y25" s="35"/>
      <c r="Z25" s="35"/>
      <c r="AA25" s="35"/>
      <c r="AB25" s="35"/>
      <c r="AC25" s="35"/>
      <c r="AD25" s="35"/>
    </row>
    <row r="26" spans="1:38" x14ac:dyDescent="0.2">
      <c r="V26" s="35"/>
      <c r="W26" s="35"/>
      <c r="X26" s="35"/>
      <c r="Y26" s="35"/>
      <c r="Z26" s="35"/>
      <c r="AA26" s="35"/>
      <c r="AB26" s="35"/>
      <c r="AC26" s="35"/>
      <c r="AD26" s="35"/>
    </row>
  </sheetData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view="pageBreakPreview" zoomScaleNormal="100" zoomScaleSheetLayoutView="100" workbookViewId="0">
      <selection activeCell="M28" sqref="M28:R34"/>
    </sheetView>
  </sheetViews>
  <sheetFormatPr defaultRowHeight="12" x14ac:dyDescent="0.2"/>
  <cols>
    <col min="1" max="9" width="4.28515625" style="2" customWidth="1"/>
    <col min="10" max="10" width="0.7109375" style="2" customWidth="1"/>
    <col min="11" max="21" width="4.28515625" style="2" customWidth="1"/>
    <col min="22" max="23" width="4.85546875" style="2" bestFit="1" customWidth="1"/>
    <col min="24" max="16384" width="9.140625" style="2"/>
  </cols>
  <sheetData>
    <row r="1" spans="1:23" x14ac:dyDescent="0.2">
      <c r="A1" s="42">
        <v>4.1399999999999997</v>
      </c>
      <c r="B1" s="42">
        <v>2.35</v>
      </c>
      <c r="C1" s="42">
        <v>1.26</v>
      </c>
      <c r="D1" s="42">
        <v>0.66</v>
      </c>
      <c r="E1" s="42">
        <v>0.41</v>
      </c>
      <c r="F1" s="42">
        <v>0.26</v>
      </c>
      <c r="G1" s="42">
        <v>0.19</v>
      </c>
      <c r="H1" s="42">
        <v>0.13</v>
      </c>
      <c r="I1" s="42">
        <v>0.1</v>
      </c>
      <c r="J1" s="42"/>
      <c r="K1" s="42">
        <v>0.08</v>
      </c>
      <c r="L1" s="42">
        <v>0.09</v>
      </c>
      <c r="M1" s="42">
        <v>0.11</v>
      </c>
      <c r="N1" s="42">
        <v>0.15</v>
      </c>
      <c r="O1" s="42">
        <v>0.26</v>
      </c>
      <c r="P1" s="42">
        <v>0.49</v>
      </c>
      <c r="Q1" s="42">
        <v>0.95</v>
      </c>
      <c r="R1" s="42">
        <v>1.82</v>
      </c>
      <c r="S1" s="42">
        <v>3.05</v>
      </c>
      <c r="T1" s="42"/>
      <c r="U1" s="42"/>
      <c r="V1" s="42"/>
      <c r="W1" s="42"/>
    </row>
    <row r="2" spans="1:23" x14ac:dyDescent="0.2">
      <c r="A2" s="42">
        <v>7.57</v>
      </c>
      <c r="B2" s="42">
        <v>3.15</v>
      </c>
      <c r="C2" s="42">
        <v>1.49</v>
      </c>
      <c r="D2" s="42">
        <v>0.73</v>
      </c>
      <c r="E2" s="42">
        <v>0.47</v>
      </c>
      <c r="F2" s="42">
        <v>0.28000000000000003</v>
      </c>
      <c r="G2" s="42">
        <v>0.17</v>
      </c>
      <c r="H2" s="42">
        <v>0.12</v>
      </c>
      <c r="I2" s="42">
        <v>0.11</v>
      </c>
      <c r="J2" s="42"/>
      <c r="K2" s="42">
        <v>0.1</v>
      </c>
      <c r="L2" s="42">
        <v>0.12</v>
      </c>
      <c r="M2" s="42">
        <v>0.13</v>
      </c>
      <c r="N2" s="42">
        <v>0.17</v>
      </c>
      <c r="O2" s="42">
        <v>0.27</v>
      </c>
      <c r="P2" s="42">
        <v>0.53</v>
      </c>
      <c r="Q2" s="42">
        <v>1.05</v>
      </c>
      <c r="R2" s="42">
        <v>2.23</v>
      </c>
      <c r="S2" s="42">
        <v>5.03</v>
      </c>
      <c r="T2" s="42"/>
      <c r="U2" s="42"/>
      <c r="V2" s="42"/>
      <c r="W2" s="42"/>
    </row>
    <row r="3" spans="1:23" x14ac:dyDescent="0.2">
      <c r="A3" s="42">
        <v>6.03</v>
      </c>
      <c r="B3" s="42">
        <v>2.87</v>
      </c>
      <c r="C3" s="42">
        <v>1.43</v>
      </c>
      <c r="D3" s="42">
        <v>0.83</v>
      </c>
      <c r="E3" s="42">
        <v>0.49</v>
      </c>
      <c r="F3" s="42">
        <v>0.3</v>
      </c>
      <c r="G3" s="42">
        <v>0.19</v>
      </c>
      <c r="H3" s="42">
        <v>0.14000000000000001</v>
      </c>
      <c r="I3" s="42">
        <v>0.14000000000000001</v>
      </c>
      <c r="J3" s="42"/>
      <c r="K3" s="42">
        <v>0.13</v>
      </c>
      <c r="L3" s="42">
        <v>0.13</v>
      </c>
      <c r="M3" s="42">
        <v>0.13</v>
      </c>
      <c r="N3" s="42">
        <v>0.17</v>
      </c>
      <c r="O3" s="42">
        <v>0.26</v>
      </c>
      <c r="P3" s="42">
        <v>0.51</v>
      </c>
      <c r="Q3" s="42">
        <v>1.01</v>
      </c>
      <c r="R3" s="42">
        <v>2</v>
      </c>
      <c r="S3" s="42">
        <v>4.32</v>
      </c>
      <c r="T3" s="42"/>
      <c r="U3" s="42"/>
      <c r="V3" s="42"/>
      <c r="W3" s="42"/>
    </row>
    <row r="4" spans="1:23" x14ac:dyDescent="0.2">
      <c r="A4" s="42">
        <v>0.51</v>
      </c>
      <c r="B4" s="42">
        <v>1.86</v>
      </c>
      <c r="C4" s="42">
        <v>1.46</v>
      </c>
      <c r="D4" s="42">
        <v>0.84</v>
      </c>
      <c r="E4" s="42">
        <v>0.48</v>
      </c>
      <c r="F4" s="42">
        <v>0.28999999999999998</v>
      </c>
      <c r="G4" s="42">
        <v>0.19</v>
      </c>
      <c r="H4" s="42">
        <v>0.13</v>
      </c>
      <c r="I4" s="42">
        <v>0.14000000000000001</v>
      </c>
      <c r="J4" s="42"/>
      <c r="K4" s="42">
        <v>0.11</v>
      </c>
      <c r="L4" s="42">
        <v>0.12</v>
      </c>
      <c r="M4" s="42">
        <v>0.13</v>
      </c>
      <c r="N4" s="42">
        <v>0.17</v>
      </c>
      <c r="O4" s="42">
        <v>0.24</v>
      </c>
      <c r="P4" s="42">
        <v>0.42</v>
      </c>
      <c r="Q4" s="42">
        <v>0.74</v>
      </c>
      <c r="R4" s="42">
        <v>1.26</v>
      </c>
      <c r="S4" s="42">
        <v>1.31</v>
      </c>
      <c r="T4" s="42"/>
      <c r="U4" s="42"/>
      <c r="V4" s="42"/>
      <c r="W4" s="42"/>
    </row>
    <row r="5" spans="1:23" x14ac:dyDescent="0.2">
      <c r="A5" s="42">
        <v>1.62</v>
      </c>
      <c r="B5" s="42">
        <v>2.23</v>
      </c>
      <c r="C5" s="42">
        <v>1.42</v>
      </c>
      <c r="D5" s="42">
        <v>0.81</v>
      </c>
      <c r="E5" s="42">
        <v>0.48</v>
      </c>
      <c r="F5" s="42">
        <v>0.28000000000000003</v>
      </c>
      <c r="G5" s="42">
        <v>0.16</v>
      </c>
      <c r="H5" s="42">
        <v>0.12</v>
      </c>
      <c r="I5" s="42">
        <v>0.11</v>
      </c>
      <c r="J5" s="42"/>
      <c r="K5" s="42">
        <v>0.09</v>
      </c>
      <c r="L5" s="42">
        <v>0.1</v>
      </c>
      <c r="M5" s="42">
        <v>0.11</v>
      </c>
      <c r="N5" s="42">
        <v>0.15</v>
      </c>
      <c r="O5" s="42">
        <v>0.22</v>
      </c>
      <c r="P5" s="42">
        <v>0.32</v>
      </c>
      <c r="Q5" s="42">
        <v>0.44</v>
      </c>
      <c r="R5" s="42">
        <v>0.45</v>
      </c>
      <c r="S5" s="42">
        <v>0.28999999999999998</v>
      </c>
      <c r="T5" s="42"/>
      <c r="U5" s="42"/>
      <c r="V5" s="42"/>
      <c r="W5" s="42"/>
    </row>
    <row r="6" spans="1:23" x14ac:dyDescent="0.2">
      <c r="A6" s="42">
        <v>6.97</v>
      </c>
      <c r="B6" s="42">
        <v>3.1</v>
      </c>
      <c r="C6" s="42">
        <v>1.47</v>
      </c>
      <c r="D6" s="42">
        <v>0.77</v>
      </c>
      <c r="E6" s="42">
        <v>0.48</v>
      </c>
      <c r="F6" s="42">
        <v>0.28000000000000003</v>
      </c>
      <c r="G6" s="42">
        <v>0.15</v>
      </c>
      <c r="H6" s="42">
        <v>0.11</v>
      </c>
      <c r="I6" s="42">
        <v>0.1</v>
      </c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</row>
    <row r="7" spans="1:23" x14ac:dyDescent="0.2">
      <c r="A7" s="42">
        <v>7.09</v>
      </c>
      <c r="B7" s="42">
        <v>3.04</v>
      </c>
      <c r="C7" s="42">
        <v>1.44</v>
      </c>
      <c r="D7" s="42">
        <v>0.73</v>
      </c>
      <c r="E7" s="42">
        <v>0.43</v>
      </c>
      <c r="F7" s="42">
        <v>0.27</v>
      </c>
      <c r="G7" s="42">
        <v>0.16</v>
      </c>
      <c r="H7" s="42">
        <v>0.1</v>
      </c>
      <c r="I7" s="42">
        <v>0.08</v>
      </c>
      <c r="J7" s="42"/>
      <c r="K7" s="42"/>
      <c r="L7" s="42"/>
      <c r="M7" s="42"/>
      <c r="N7" s="42">
        <v>0.03</v>
      </c>
      <c r="O7" s="42">
        <v>0.04</v>
      </c>
      <c r="P7" s="42">
        <v>0.08</v>
      </c>
      <c r="Q7" s="42">
        <v>0.19</v>
      </c>
      <c r="R7" s="42">
        <v>0.59</v>
      </c>
      <c r="S7" s="42">
        <v>1.36</v>
      </c>
      <c r="T7" s="42">
        <v>2.58</v>
      </c>
      <c r="U7" s="42">
        <v>2.4500000000000002</v>
      </c>
      <c r="V7" s="42"/>
      <c r="W7" s="42"/>
    </row>
    <row r="8" spans="1:23" x14ac:dyDescent="0.2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N8" s="42">
        <v>0.04</v>
      </c>
      <c r="O8" s="42">
        <v>0.06</v>
      </c>
      <c r="P8" s="42">
        <v>0.13</v>
      </c>
      <c r="Q8" s="42">
        <v>0.31</v>
      </c>
      <c r="R8" s="42">
        <v>0.55000000000000004</v>
      </c>
      <c r="S8" s="42">
        <v>1</v>
      </c>
      <c r="T8" s="42">
        <v>1.31</v>
      </c>
      <c r="U8" s="42"/>
    </row>
    <row r="9" spans="1:23" x14ac:dyDescent="0.2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N9" s="42">
        <v>0.04</v>
      </c>
      <c r="O9" s="42">
        <v>7.0000000000000007E-2</v>
      </c>
      <c r="P9" s="42">
        <v>0.16</v>
      </c>
      <c r="Q9" s="42">
        <v>0.31</v>
      </c>
      <c r="R9" s="42">
        <v>0.51</v>
      </c>
      <c r="S9" s="42">
        <v>0.73</v>
      </c>
      <c r="T9" s="42"/>
      <c r="U9" s="42"/>
    </row>
    <row r="10" spans="1:23" x14ac:dyDescent="0.2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N10" s="42"/>
      <c r="O10" s="42"/>
      <c r="P10" s="42"/>
      <c r="Q10" s="42"/>
      <c r="R10" s="42"/>
      <c r="S10" s="42"/>
      <c r="T10" s="42"/>
      <c r="U10" s="42"/>
    </row>
    <row r="11" spans="1:23" x14ac:dyDescent="0.2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N11" s="42">
        <v>0.05</v>
      </c>
      <c r="O11" s="42">
        <v>0.08</v>
      </c>
      <c r="P11" s="42">
        <v>0.15</v>
      </c>
      <c r="Q11" s="42">
        <v>0.3</v>
      </c>
      <c r="R11" s="42">
        <v>0.55000000000000004</v>
      </c>
      <c r="S11" s="42">
        <v>0.85</v>
      </c>
      <c r="T11" s="42"/>
      <c r="U11" s="42"/>
    </row>
    <row r="12" spans="1:23" x14ac:dyDescent="0.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N12" s="42">
        <v>0.05</v>
      </c>
      <c r="O12" s="42">
        <v>0.06</v>
      </c>
      <c r="P12" s="42">
        <v>0.12</v>
      </c>
      <c r="Q12" s="42">
        <v>0.27</v>
      </c>
      <c r="R12" s="42">
        <v>0.61</v>
      </c>
      <c r="S12" s="42">
        <v>1.27</v>
      </c>
      <c r="T12" s="42">
        <v>2.12</v>
      </c>
      <c r="U12" s="42"/>
    </row>
    <row r="13" spans="1:23" x14ac:dyDescent="0.2">
      <c r="A13" s="42">
        <v>6.94</v>
      </c>
      <c r="B13" s="42">
        <v>3.31</v>
      </c>
      <c r="C13" s="42">
        <v>1.65</v>
      </c>
      <c r="D13" s="42">
        <v>0.91</v>
      </c>
      <c r="E13" s="42">
        <v>0.57999999999999996</v>
      </c>
      <c r="F13" s="42">
        <v>0.43</v>
      </c>
      <c r="G13" s="42">
        <v>0.32</v>
      </c>
      <c r="H13" s="42">
        <v>0.24</v>
      </c>
      <c r="I13" s="42">
        <v>0.18</v>
      </c>
      <c r="J13" s="42"/>
      <c r="K13" s="42"/>
      <c r="N13" s="42">
        <v>0.04</v>
      </c>
      <c r="O13" s="42">
        <v>0.05</v>
      </c>
      <c r="P13" s="42">
        <v>7.0000000000000007E-2</v>
      </c>
      <c r="Q13" s="42">
        <v>0.12</v>
      </c>
      <c r="R13" s="42">
        <v>0.35</v>
      </c>
      <c r="S13" s="42">
        <v>1.44</v>
      </c>
      <c r="T13" s="42">
        <v>3.35</v>
      </c>
      <c r="U13" s="42">
        <v>4.34</v>
      </c>
    </row>
    <row r="14" spans="1:23" x14ac:dyDescent="0.2">
      <c r="A14" s="42">
        <v>7.65</v>
      </c>
      <c r="B14" s="42">
        <v>3.39</v>
      </c>
      <c r="C14" s="42">
        <v>1.7</v>
      </c>
      <c r="D14" s="42">
        <v>1</v>
      </c>
      <c r="E14" s="42">
        <v>0.66</v>
      </c>
      <c r="F14" s="42">
        <v>0.46</v>
      </c>
      <c r="G14" s="42">
        <v>0.33</v>
      </c>
      <c r="H14" s="42">
        <v>0.24</v>
      </c>
      <c r="I14" s="42">
        <v>0.19</v>
      </c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</row>
    <row r="15" spans="1:23" x14ac:dyDescent="0.2">
      <c r="A15" s="42">
        <v>3.53</v>
      </c>
      <c r="B15" s="42">
        <v>2.59</v>
      </c>
      <c r="C15" s="42">
        <v>1.65</v>
      </c>
      <c r="D15" s="42">
        <v>1.08</v>
      </c>
      <c r="E15" s="42">
        <v>0.7</v>
      </c>
      <c r="F15" s="42">
        <v>0.47</v>
      </c>
      <c r="G15" s="42">
        <v>0.32</v>
      </c>
      <c r="H15" s="42">
        <v>0.23</v>
      </c>
      <c r="I15" s="42">
        <v>0.19</v>
      </c>
      <c r="J15" s="42"/>
      <c r="K15" s="42">
        <v>7.0000000000000007E-2</v>
      </c>
      <c r="L15" s="42">
        <v>7.0000000000000007E-2</v>
      </c>
      <c r="M15" s="42">
        <v>0.08</v>
      </c>
      <c r="N15" s="42">
        <v>0.11</v>
      </c>
      <c r="O15" s="42">
        <v>0.16</v>
      </c>
      <c r="P15" s="42">
        <v>0.24</v>
      </c>
      <c r="Q15" s="42">
        <v>0.32</v>
      </c>
      <c r="R15" s="42">
        <v>0.31</v>
      </c>
      <c r="S15" s="42">
        <v>0.18</v>
      </c>
      <c r="T15" s="42"/>
      <c r="U15" s="42"/>
      <c r="V15" s="42"/>
      <c r="W15" s="42"/>
    </row>
    <row r="16" spans="1:23" x14ac:dyDescent="0.2">
      <c r="A16" s="42">
        <v>0.65</v>
      </c>
      <c r="B16" s="42">
        <v>2</v>
      </c>
      <c r="C16" s="42">
        <v>1.67</v>
      </c>
      <c r="D16" s="42">
        <v>1.05</v>
      </c>
      <c r="E16" s="42">
        <v>0.67</v>
      </c>
      <c r="F16" s="42">
        <v>0.46</v>
      </c>
      <c r="G16" s="42">
        <v>0.31</v>
      </c>
      <c r="H16" s="42">
        <v>0.23</v>
      </c>
      <c r="I16" s="42">
        <v>0.21</v>
      </c>
      <c r="J16" s="42"/>
      <c r="K16" s="42">
        <v>0.09</v>
      </c>
      <c r="L16" s="42">
        <v>0.1</v>
      </c>
      <c r="M16" s="42">
        <v>0.1</v>
      </c>
      <c r="N16" s="42">
        <v>0.12</v>
      </c>
      <c r="O16" s="42">
        <v>0.19</v>
      </c>
      <c r="P16" s="42">
        <v>0.34</v>
      </c>
      <c r="Q16" s="42">
        <v>0.61</v>
      </c>
      <c r="R16" s="42">
        <v>0.96</v>
      </c>
      <c r="S16" s="42">
        <v>0.82</v>
      </c>
      <c r="T16" s="42"/>
      <c r="U16" s="42"/>
      <c r="V16" s="42"/>
      <c r="W16" s="42"/>
    </row>
    <row r="17" spans="1:23" x14ac:dyDescent="0.2">
      <c r="A17" s="42">
        <v>5.61</v>
      </c>
      <c r="B17" s="42">
        <v>3.06</v>
      </c>
      <c r="C17" s="42">
        <v>1.67</v>
      </c>
      <c r="D17" s="42">
        <v>0.97</v>
      </c>
      <c r="E17" s="42">
        <v>0.62</v>
      </c>
      <c r="F17" s="42">
        <v>0.42</v>
      </c>
      <c r="G17" s="42">
        <v>0.3</v>
      </c>
      <c r="H17" s="42">
        <v>0.23</v>
      </c>
      <c r="I17" s="42">
        <v>0.21</v>
      </c>
      <c r="J17" s="42"/>
      <c r="K17" s="42">
        <v>0.16</v>
      </c>
      <c r="L17" s="42">
        <v>0.12</v>
      </c>
      <c r="M17" s="42">
        <v>0.11</v>
      </c>
      <c r="N17" s="42">
        <v>0.13</v>
      </c>
      <c r="O17" s="42">
        <v>0.21</v>
      </c>
      <c r="P17" s="42">
        <v>0.43</v>
      </c>
      <c r="Q17" s="42">
        <v>0.87</v>
      </c>
      <c r="R17" s="42">
        <v>1.82</v>
      </c>
      <c r="S17" s="42">
        <v>3.73</v>
      </c>
      <c r="T17" s="42"/>
      <c r="U17" s="42"/>
      <c r="V17" s="42"/>
      <c r="W17" s="42"/>
    </row>
    <row r="18" spans="1:23" x14ac:dyDescent="0.2">
      <c r="A18" s="42">
        <v>8.01</v>
      </c>
      <c r="B18" s="42">
        <v>3.34</v>
      </c>
      <c r="C18" s="42">
        <v>1.71</v>
      </c>
      <c r="D18" s="42">
        <v>0.96</v>
      </c>
      <c r="E18" s="42">
        <v>0.59</v>
      </c>
      <c r="F18" s="42">
        <v>0.4</v>
      </c>
      <c r="G18" s="42">
        <v>0.27</v>
      </c>
      <c r="H18" s="42">
        <v>0.21</v>
      </c>
      <c r="I18" s="42">
        <v>0.18</v>
      </c>
      <c r="J18" s="42"/>
      <c r="K18" s="42">
        <v>0.11</v>
      </c>
      <c r="L18" s="42">
        <v>0.11</v>
      </c>
      <c r="M18" s="42">
        <v>0.1</v>
      </c>
      <c r="N18" s="42">
        <v>0.13</v>
      </c>
      <c r="O18" s="42">
        <v>0.23</v>
      </c>
      <c r="P18" s="42">
        <v>0.46</v>
      </c>
      <c r="Q18" s="42">
        <v>0.95</v>
      </c>
      <c r="R18" s="42">
        <v>2.17</v>
      </c>
      <c r="S18" s="42">
        <v>5.01</v>
      </c>
      <c r="T18" s="42"/>
      <c r="U18" s="42"/>
      <c r="V18" s="42"/>
      <c r="W18" s="42"/>
    </row>
    <row r="19" spans="1:23" x14ac:dyDescent="0.2">
      <c r="A19" s="42">
        <v>5.4</v>
      </c>
      <c r="B19" s="42">
        <v>2.78</v>
      </c>
      <c r="C19" s="42">
        <v>1.49</v>
      </c>
      <c r="D19" s="42">
        <v>0.86</v>
      </c>
      <c r="E19" s="42">
        <v>0.56000000000000005</v>
      </c>
      <c r="F19" s="42">
        <v>0.38</v>
      </c>
      <c r="G19" s="42">
        <v>0.26</v>
      </c>
      <c r="H19" s="42">
        <v>0.2</v>
      </c>
      <c r="I19" s="42">
        <v>0.18</v>
      </c>
      <c r="J19" s="42"/>
      <c r="K19" s="42">
        <v>7.0000000000000007E-2</v>
      </c>
      <c r="L19" s="42">
        <v>0.08</v>
      </c>
      <c r="M19" s="42">
        <v>0.1</v>
      </c>
      <c r="N19" s="42">
        <v>0.13</v>
      </c>
      <c r="O19" s="42">
        <v>0.22</v>
      </c>
      <c r="P19" s="42">
        <v>0.45</v>
      </c>
      <c r="Q19" s="42">
        <v>0.91</v>
      </c>
      <c r="R19" s="42">
        <v>1.81</v>
      </c>
      <c r="S19" s="42">
        <v>3.45</v>
      </c>
      <c r="T19" s="42"/>
      <c r="U19" s="42"/>
      <c r="V19" s="42"/>
      <c r="W19" s="42"/>
    </row>
    <row r="20" spans="1:23" x14ac:dyDescent="0.2">
      <c r="J20" s="42"/>
      <c r="T20" s="42"/>
      <c r="U20" s="42"/>
      <c r="V20" s="42"/>
      <c r="W20" s="42"/>
    </row>
  </sheetData>
  <printOptions verticalCentered="1"/>
  <pageMargins left="1.0236220472440944" right="0.23622047244094491" top="0.74803149606299213" bottom="0.74803149606299213" header="0.31496062992125984" footer="0.31496062992125984"/>
  <pageSetup paperSize="9" orientation="portrait" r:id="rId1"/>
  <headerFooter>
    <oddHeader>&amp;LRum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Regneark</vt:lpstr>
      </vt:variant>
      <vt:variant>
        <vt:i4>11</vt:i4>
      </vt:variant>
      <vt:variant>
        <vt:lpstr>Diagrammer</vt:lpstr>
      </vt:variant>
      <vt:variant>
        <vt:i4>1</vt:i4>
      </vt:variant>
      <vt:variant>
        <vt:lpstr>Navngivne områder</vt:lpstr>
      </vt:variant>
      <vt:variant>
        <vt:i4>6</vt:i4>
      </vt:variant>
    </vt:vector>
  </HeadingPairs>
  <TitlesOfParts>
    <vt:vector size="18" baseType="lpstr">
      <vt:lpstr>A TH</vt:lpstr>
      <vt:lpstr>A TV</vt:lpstr>
      <vt:lpstr>B TH</vt:lpstr>
      <vt:lpstr>B TV</vt:lpstr>
      <vt:lpstr>Køkken TH</vt:lpstr>
      <vt:lpstr>Køkken TV</vt:lpstr>
      <vt:lpstr>00</vt:lpstr>
      <vt:lpstr>01</vt:lpstr>
      <vt:lpstr>02</vt:lpstr>
      <vt:lpstr>03</vt:lpstr>
      <vt:lpstr>04</vt:lpstr>
      <vt:lpstr>Diagram1</vt:lpstr>
      <vt:lpstr>'A TH'!Udskriftsområde</vt:lpstr>
      <vt:lpstr>'A TV'!Udskriftsområde</vt:lpstr>
      <vt:lpstr>'B TH'!Udskriftsområde</vt:lpstr>
      <vt:lpstr>'B TV'!Udskriftsområde</vt:lpstr>
      <vt:lpstr>'Køkken TH'!Udskriftsområde</vt:lpstr>
      <vt:lpstr>'Køkken TV'!Udskriftsområde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Sebastian</dc:creator>
  <cp:lastModifiedBy>John Sebastian</cp:lastModifiedBy>
  <cp:lastPrinted>2016-04-05T12:30:12Z</cp:lastPrinted>
  <dcterms:created xsi:type="dcterms:W3CDTF">2016-04-04T11:43:27Z</dcterms:created>
  <dcterms:modified xsi:type="dcterms:W3CDTF">2016-07-08T13:30:51Z</dcterms:modified>
</cp:coreProperties>
</file>